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0ABE7461-09F9-4816-8FB1-62812023D851}" xr6:coauthVersionLast="47" xr6:coauthVersionMax="47" xr10:uidLastSave="{00000000-0000-0000-0000-000000000000}"/>
  <workbookProtection workbookAlgorithmName="SHA-512" workbookHashValue="wk+ndXgaIFRnrFAYUy56Kkf3RHzSVnibXrQTmtV0XfIc/aCYDciviBjhD2wWf2T7fnY4Wi6kVpZmmWQFrnPyQQ==" workbookSaltValue="XhnrwH3B58lweVugpix8vw==" workbookSpinCount="100000" lockStructure="1"/>
  <bookViews>
    <workbookView xWindow="-120" yWindow="-120" windowWidth="29040" windowHeight="15840" tabRatio="853" activeTab="8" xr2:uid="{00000000-000D-0000-FFFF-FFFF00000000}"/>
  </bookViews>
  <sheets>
    <sheet name="Cuentas PyG" sheetId="1" r:id="rId1"/>
    <sheet name="Sueldos Plantilla" sheetId="2" r:id="rId2"/>
    <sheet name="Retribuciones cargos" sheetId="3" r:id="rId3"/>
    <sheet name="Actividad de visado" sheetId="4" r:id="rId4"/>
    <sheet name="Quejas y reclamaciones" sheetId="5" r:id="rId5"/>
    <sheet name="Sanciones" sheetId="6" r:id="rId6"/>
    <sheet name="Formación Presencial" sheetId="7" r:id="rId7"/>
    <sheet name="Webinars" sheetId="9" r:id="rId8"/>
    <sheet name="Datos estadísticos" sheetId="8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5" l="1"/>
  <c r="C3" i="5" s="1"/>
  <c r="C21" i="6"/>
  <c r="C17" i="6"/>
  <c r="C10" i="6"/>
  <c r="C3" i="6"/>
  <c r="F2" i="4"/>
  <c r="C45" i="4"/>
  <c r="C41" i="4" s="1"/>
  <c r="C27" i="4"/>
  <c r="C19" i="4"/>
  <c r="C12" i="4"/>
  <c r="C5" i="4" s="1"/>
  <c r="C4" i="4" l="1"/>
  <c r="C32" i="1"/>
  <c r="C22" i="1" s="1"/>
  <c r="D12" i="3"/>
  <c r="C12" i="3"/>
  <c r="E11" i="3"/>
  <c r="E10" i="3"/>
  <c r="E9" i="3"/>
  <c r="E8" i="3"/>
  <c r="E7" i="3"/>
  <c r="E6" i="3"/>
  <c r="E5" i="3"/>
  <c r="E4" i="3"/>
  <c r="D19" i="2"/>
  <c r="C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C9" i="1"/>
  <c r="C8" i="1" s="1"/>
  <c r="C3" i="1"/>
  <c r="E19" i="2" l="1"/>
  <c r="E12" i="3"/>
</calcChain>
</file>

<file path=xl/sharedStrings.xml><?xml version="1.0" encoding="utf-8"?>
<sst xmlns="http://schemas.openxmlformats.org/spreadsheetml/2006/main" count="214" uniqueCount="191">
  <si>
    <t>COLEGIO</t>
  </si>
  <si>
    <t>INVERSIONES</t>
  </si>
  <si>
    <t>Aplicaciones Informáticas (Software)</t>
  </si>
  <si>
    <t>Mobiliario</t>
  </si>
  <si>
    <t>Equipos para procesos de información (Hardware)</t>
  </si>
  <si>
    <t>Otro inmovilizado material</t>
  </si>
  <si>
    <t>INGRESOS</t>
  </si>
  <si>
    <t>Ingresos por cuotas</t>
  </si>
  <si>
    <t>Colegiados</t>
  </si>
  <si>
    <t>Precolegiados</t>
  </si>
  <si>
    <t>Otros</t>
  </si>
  <si>
    <t>Ejercicio Libre</t>
  </si>
  <si>
    <t>Por cuenta ajena</t>
  </si>
  <si>
    <t>Desempleados</t>
  </si>
  <si>
    <t>Jubilados</t>
  </si>
  <si>
    <t>Ingresos por visados</t>
  </si>
  <si>
    <t>Ingresos por servicios</t>
  </si>
  <si>
    <t>Ingresos financieros</t>
  </si>
  <si>
    <t>Otros Ingresos</t>
  </si>
  <si>
    <t>GASTOS</t>
  </si>
  <si>
    <t>Compras</t>
  </si>
  <si>
    <t>Reparaciones y Conservación</t>
  </si>
  <si>
    <t>Servicios de Profesionales</t>
  </si>
  <si>
    <t>Transportes</t>
  </si>
  <si>
    <t>Primas de Seguros</t>
  </si>
  <si>
    <t>Servicios Bancarios</t>
  </si>
  <si>
    <t>Publicidad y Propaganda</t>
  </si>
  <si>
    <t>Suministros</t>
  </si>
  <si>
    <t>Tributos</t>
  </si>
  <si>
    <t>Gastos de Personal</t>
  </si>
  <si>
    <t>Sueldos y Salarios</t>
  </si>
  <si>
    <t>Seguridad Social</t>
  </si>
  <si>
    <t>Otros gastos de personal</t>
  </si>
  <si>
    <t>Retribuciones a Junta de Gobierno o Junta Ejecutiva</t>
  </si>
  <si>
    <t>Amortizaciones</t>
  </si>
  <si>
    <t>Otros Gastos Sociales</t>
  </si>
  <si>
    <t>Otros Gastos de Gestión</t>
  </si>
  <si>
    <t>Gastos Financieros</t>
  </si>
  <si>
    <t>Gastos Extraordinarios</t>
  </si>
  <si>
    <t>Otros Gastos</t>
  </si>
  <si>
    <t>TOTAL ACTIVO</t>
  </si>
  <si>
    <t>TOTAL PASIVO Y PATRIMONIO NETO</t>
  </si>
  <si>
    <t>Sueldo Bruto</t>
  </si>
  <si>
    <t>Coste Empresa</t>
  </si>
  <si>
    <t>Total</t>
  </si>
  <si>
    <t>GERENTE</t>
  </si>
  <si>
    <t>SECRETARIO TÉCNICO</t>
  </si>
  <si>
    <t>SOPORTE TÉCNICO (1)</t>
  </si>
  <si>
    <t>PROYECTOS (1)</t>
  </si>
  <si>
    <t>SECRETARÍA</t>
  </si>
  <si>
    <t>ASESORÍA JURÍDICA (1)</t>
  </si>
  <si>
    <t>FORMACIÓN (1)</t>
  </si>
  <si>
    <t>INFORMÁTICA (1)</t>
  </si>
  <si>
    <t>CONTABILIDAD (1)</t>
  </si>
  <si>
    <t>RESPONSABLE DE VISADOS</t>
  </si>
  <si>
    <t>TÉCNICO DE VISADOS (1)</t>
  </si>
  <si>
    <t>COMUNICACIÓN Y RRPP (1)</t>
  </si>
  <si>
    <t>OFICIAL ADMINISTRATIVO (1)</t>
  </si>
  <si>
    <t>ADMINISTRATIVO (1)</t>
  </si>
  <si>
    <t>LIMPIEZA (1)</t>
  </si>
  <si>
    <t>TOTAL</t>
  </si>
  <si>
    <t>(1): La suma correspondiente a todos los empleados de ese puesto o categoría</t>
  </si>
  <si>
    <t>RETRIBUCIÓN BRUTA</t>
  </si>
  <si>
    <t>PRESIDENTE / DECANO</t>
  </si>
  <si>
    <t>VICEPRESIDENTE / VICEDECANO</t>
  </si>
  <si>
    <t>SECRETARIO</t>
  </si>
  <si>
    <t>VICESECRETARIO</t>
  </si>
  <si>
    <t>TESORERO</t>
  </si>
  <si>
    <t>INTERVENTOR</t>
  </si>
  <si>
    <t>DELEGADOS (1)</t>
  </si>
  <si>
    <t>VOCALES (1)</t>
  </si>
  <si>
    <t>(1): La suma correspondiente a todos los cargos de este tipo</t>
  </si>
  <si>
    <t>TIPOS DE VISADOS (Número)</t>
  </si>
  <si>
    <t>ENERGÍA</t>
  </si>
  <si>
    <t>Alta tensión</t>
  </si>
  <si>
    <t>Baja Tensión</t>
  </si>
  <si>
    <t>Centrales</t>
  </si>
  <si>
    <t>Distribución</t>
  </si>
  <si>
    <t>Energías Renovables</t>
  </si>
  <si>
    <t>Fotovoltáicos</t>
  </si>
  <si>
    <t>Termosolares</t>
  </si>
  <si>
    <t>Eólicos</t>
  </si>
  <si>
    <t>Gas</t>
  </si>
  <si>
    <t>Otras</t>
  </si>
  <si>
    <t>CLIMATIZACIÓN Y ACONDICIONAMIENTO</t>
  </si>
  <si>
    <t>Aire Acondicionado</t>
  </si>
  <si>
    <t>Calefacción</t>
  </si>
  <si>
    <t>Frio Industrial</t>
  </si>
  <si>
    <t>Ventilación - Extracción</t>
  </si>
  <si>
    <t>Solar Térmica</t>
  </si>
  <si>
    <t>Fontanería</t>
  </si>
  <si>
    <t>INDUSTRIAS - INSTALACIONES</t>
  </si>
  <si>
    <t>Madera</t>
  </si>
  <si>
    <t>Agroalimentarias</t>
  </si>
  <si>
    <t>Automoción</t>
  </si>
  <si>
    <t>Químicas</t>
  </si>
  <si>
    <t>Textil</t>
  </si>
  <si>
    <t>Petrolíferas</t>
  </si>
  <si>
    <t>Eléctrica</t>
  </si>
  <si>
    <t>Electrónica</t>
  </si>
  <si>
    <t>Naves</t>
  </si>
  <si>
    <t>SEGURIDAD</t>
  </si>
  <si>
    <t>Incendios</t>
  </si>
  <si>
    <t>Emergencias</t>
  </si>
  <si>
    <t>Medioambientales</t>
  </si>
  <si>
    <t>Seguridad y Salud</t>
  </si>
  <si>
    <t>Planes</t>
  </si>
  <si>
    <t>Estudios</t>
  </si>
  <si>
    <t>Coordinaciones</t>
  </si>
  <si>
    <t>APARATOS A PRESIÓN</t>
  </si>
  <si>
    <t>GRUAS</t>
  </si>
  <si>
    <t>ALUMBRADO PÚBLICO</t>
  </si>
  <si>
    <t>TRANSPORTE</t>
  </si>
  <si>
    <t>DIRECCIÓN DE OBRA</t>
  </si>
  <si>
    <t>FIN DE OBRA</t>
  </si>
  <si>
    <t>INSTALACIONES TEMPORALES</t>
  </si>
  <si>
    <t>OTROS</t>
  </si>
  <si>
    <t>RECIBIDAS</t>
  </si>
  <si>
    <t>Estimadas</t>
  </si>
  <si>
    <t>En Información Previa</t>
  </si>
  <si>
    <t>En Expediente Sancionador</t>
  </si>
  <si>
    <t>Sanción Firme</t>
  </si>
  <si>
    <t>Desestimadas</t>
  </si>
  <si>
    <t>Cerradas</t>
  </si>
  <si>
    <t>En Proceso</t>
  </si>
  <si>
    <t>Tiempo medio de resolución (días)</t>
  </si>
  <si>
    <t>Tiempo mínimo de resolución (días)</t>
  </si>
  <si>
    <t>Tiempo máximo de resolución (días)</t>
  </si>
  <si>
    <t>Motivos de Estimación</t>
  </si>
  <si>
    <t>Motivos de Desetimación</t>
  </si>
  <si>
    <t>PROCEDIMIENTOS DE INFORMACIÓN PREVIA</t>
  </si>
  <si>
    <t>PENDIENTES AÑO ANTERIOR</t>
  </si>
  <si>
    <t>INICIADOS AÑO ACTUAL</t>
  </si>
  <si>
    <t>REUELTOS MEDIANTE ARCHIVO, AÑO ACTUAL</t>
  </si>
  <si>
    <t>RESUELTOS SANCIÓN FIRME, AÑO ACTUAL</t>
  </si>
  <si>
    <t>RESUELTOS APERTURA DE EXPEDIENTE, AÑO ACTUAL</t>
  </si>
  <si>
    <t>PENDIENTES FIN AÑO ACTUAL</t>
  </si>
  <si>
    <t>EXPEDIENTES DISCIPLINARIOS</t>
  </si>
  <si>
    <t>INFRACCIONES (Tipos)</t>
  </si>
  <si>
    <t>MUY GRAVES</t>
  </si>
  <si>
    <t>GRAVES</t>
  </si>
  <si>
    <t>LEVES</t>
  </si>
  <si>
    <t>SANCIONES (Tipos)</t>
  </si>
  <si>
    <t>Expulsión</t>
  </si>
  <si>
    <t>Mayor de 1 año</t>
  </si>
  <si>
    <t>Menor de 1 año</t>
  </si>
  <si>
    <t>Económica</t>
  </si>
  <si>
    <t>Apercibimiento</t>
  </si>
  <si>
    <t>Principales tipos de infracción</t>
  </si>
  <si>
    <t>NÚMERO DE CURSOS</t>
  </si>
  <si>
    <t>NÚMERO DE ALUMNOS</t>
  </si>
  <si>
    <t>NÚMERO DE JORNADAS Y SEMINARIOS</t>
  </si>
  <si>
    <t>NÚMERO DE ASISTENTES A JORNADAS Y SEMINARIOS</t>
  </si>
  <si>
    <t>Altas nuevos Colegiados</t>
  </si>
  <si>
    <t>Altas nuevos Pre-Colegiados</t>
  </si>
  <si>
    <t>Bajas de Colegiación</t>
  </si>
  <si>
    <t>Afectados por ERE/ERTE</t>
  </si>
  <si>
    <t>Nº trabajos Visados</t>
  </si>
  <si>
    <t>Importe Visados (€)</t>
  </si>
  <si>
    <r>
      <t xml:space="preserve">Coste Empresa </t>
    </r>
    <r>
      <rPr>
        <sz val="12"/>
        <rFont val="Calibri"/>
        <family val="2"/>
        <scheme val="minor"/>
      </rPr>
      <t>(Seguridad Social + extras incluidos en la nómina)</t>
    </r>
  </si>
  <si>
    <t>NÚMERO DE JORNADAS O WEBINARS</t>
  </si>
  <si>
    <t>NÚMERO DE ASISTENTES O PARTICIPANTES</t>
  </si>
  <si>
    <r>
      <rPr>
        <b/>
        <i/>
        <sz val="8"/>
        <rFont val="Arial"/>
        <family val="2"/>
      </rPr>
      <t xml:space="preserve">Nota: </t>
    </r>
    <r>
      <rPr>
        <i/>
        <sz val="8"/>
        <rFont val="Arial"/>
        <family val="2"/>
      </rPr>
      <t>Número de colegiados afectados por ERE/ERTE. De especial interés para los afectados notificar esta situación por las medidas implementadas desde COGITI y los Colegios.</t>
    </r>
  </si>
  <si>
    <r>
      <t xml:space="preserve">Nota: </t>
    </r>
    <r>
      <rPr>
        <i/>
        <sz val="8"/>
        <rFont val="Arial"/>
        <family val="2"/>
      </rPr>
      <t>Bajas mensuales de colegiados producidas.</t>
    </r>
  </si>
  <si>
    <r>
      <t xml:space="preserve">Nota: </t>
    </r>
    <r>
      <rPr>
        <i/>
        <sz val="8"/>
        <rFont val="Arial"/>
        <family val="2"/>
      </rPr>
      <t xml:space="preserve">Altas mensuales de pre-colegiados producidas. </t>
    </r>
  </si>
  <si>
    <r>
      <t xml:space="preserve">Nota: </t>
    </r>
    <r>
      <rPr>
        <i/>
        <sz val="8"/>
        <rFont val="Arial"/>
        <family val="2"/>
      </rPr>
      <t>Altas mensuales de colegiados producidas.</t>
    </r>
  </si>
  <si>
    <t>CUENTAS DE PÉRDIDAS Y GANANCIAS 2024 (DATOS AGREGADOS, en euros)</t>
  </si>
  <si>
    <t>SUELDOS Y SALARIOS DE PERSONAL 2024 (DATOS AGREGADOS, en euros)</t>
  </si>
  <si>
    <t>ACTIVIDAD DE VISADO 2024 (DATOS AGREGADOS)</t>
  </si>
  <si>
    <t>NÚMERO DE QUEJAS Y RECLAMACIONES 2024 (DATOS AGREGADOS)</t>
  </si>
  <si>
    <t>DATOS SOBRE FORMACIÓN PRESENCIAL 2024 (DATOS AGREGADOS)</t>
  </si>
  <si>
    <t>DATOS SOBRE JORNADAS TELEMÁTICAS O WEBINARS 2024 (DATOS AGREGADOS)</t>
  </si>
  <si>
    <t>Nº colegiados (Inicio 2024)</t>
  </si>
  <si>
    <t>Instalaciones de recarga de vehículo eléctrico</t>
  </si>
  <si>
    <t>RETRIBUCIONES Y/O DIETAS CARGOS ELECTOS 2024 (DATOS AGREGADOS, en euros)</t>
  </si>
  <si>
    <t>TOTAL (Número)</t>
  </si>
  <si>
    <t>Centros de transformación</t>
  </si>
  <si>
    <t>Estaciones de servicio</t>
  </si>
  <si>
    <t>REFORMA DE VEHÍCULOS</t>
  </si>
  <si>
    <t>VEHÍCULOS (fichas técnicas,  fichas reducidas)</t>
  </si>
  <si>
    <t>APARATOS DE ELEVACIÓN</t>
  </si>
  <si>
    <t>ICT</t>
  </si>
  <si>
    <t>PERITACIONES Y TASACIONES</t>
  </si>
  <si>
    <t>ACÚSTICA</t>
  </si>
  <si>
    <t>TIPOLOGÍA DE DOCUMENTOS VISADOS</t>
  </si>
  <si>
    <t>PROYECTOS</t>
  </si>
  <si>
    <t xml:space="preserve">PROYECTOS </t>
  </si>
  <si>
    <t>PROYECTOS CON DIRECCIÓN DE OBRA</t>
  </si>
  <si>
    <t>Infraestructuras</t>
  </si>
  <si>
    <t>EFICIENCIA ENERGÉTICA</t>
  </si>
  <si>
    <t>LICENCIAS URBANÍSTICAS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</si>
</sst>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#,##0.00\ &quot;€&quot;"/>
  </numFmts>
  <fonts count="4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Arial"/>
      <family val="2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8"/>
      <name val="Arial"/>
      <family val="2"/>
    </font>
    <font>
      <b/>
      <i/>
      <sz val="8"/>
      <name val="Arial"/>
      <family val="2"/>
    </font>
    <font>
      <b/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16"/>
      <color theme="0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b/>
      <sz val="16"/>
      <color rgb="FFFFFFFF"/>
      <name val="Calibri"/>
      <family val="2"/>
    </font>
    <font>
      <sz val="16"/>
      <name val="Calibri"/>
      <family val="2"/>
    </font>
    <font>
      <b/>
      <sz val="14"/>
      <color rgb="FFFFFFFF"/>
      <name val="Calibri"/>
      <family val="2"/>
    </font>
    <font>
      <sz val="14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sz val="12"/>
      <color theme="1"/>
      <name val="Aptos Narrow"/>
      <family val="2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2F2F2"/>
        <bgColor rgb="FF000000"/>
      </patternFill>
    </fill>
  </fills>
  <borders count="35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" fillId="0" borderId="0"/>
    <xf numFmtId="0" fontId="27" fillId="0" borderId="0"/>
    <xf numFmtId="0" fontId="2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29" fillId="0" borderId="0">
      <alignment vertical="top"/>
    </xf>
  </cellStyleXfs>
  <cellXfs count="175">
    <xf numFmtId="0" fontId="0" fillId="0" borderId="0" xfId="0"/>
    <xf numFmtId="0" fontId="10" fillId="0" borderId="0" xfId="0" applyFont="1" applyAlignment="1">
      <alignment vertical="center"/>
    </xf>
    <xf numFmtId="0" fontId="12" fillId="2" borderId="9" xfId="1" applyFont="1" applyFill="1" applyBorder="1" applyAlignment="1">
      <alignment vertical="center"/>
    </xf>
    <xf numFmtId="0" fontId="6" fillId="2" borderId="9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0" fillId="0" borderId="28" xfId="0" applyNumberFormat="1" applyBorder="1" applyAlignment="1" applyProtection="1">
      <alignment vertical="center"/>
      <protection locked="0"/>
    </xf>
    <xf numFmtId="165" fontId="0" fillId="0" borderId="28" xfId="0" applyNumberFormat="1" applyBorder="1" applyAlignment="1" applyProtection="1">
      <alignment vertical="center"/>
      <protection locked="0"/>
    </xf>
    <xf numFmtId="0" fontId="6" fillId="7" borderId="9" xfId="1" applyFont="1" applyFill="1" applyBorder="1" applyAlignment="1">
      <alignment horizontal="left" vertical="center" wrapText="1"/>
    </xf>
    <xf numFmtId="4" fontId="5" fillId="7" borderId="9" xfId="0" applyNumberFormat="1" applyFont="1" applyFill="1" applyBorder="1" applyAlignment="1" applyProtection="1">
      <alignment horizontal="right" vertical="center"/>
      <protection locked="0"/>
    </xf>
    <xf numFmtId="4" fontId="12" fillId="7" borderId="9" xfId="1" applyNumberFormat="1" applyFont="1" applyFill="1" applyBorder="1" applyAlignment="1">
      <alignment vertical="center"/>
    </xf>
    <xf numFmtId="4" fontId="5" fillId="2" borderId="9" xfId="0" applyNumberFormat="1" applyFont="1" applyFill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>
      <alignment vertical="center"/>
    </xf>
    <xf numFmtId="4" fontId="6" fillId="7" borderId="9" xfId="1" applyNumberFormat="1" applyFont="1" applyFill="1" applyBorder="1" applyAlignment="1">
      <alignment vertical="center"/>
    </xf>
    <xf numFmtId="0" fontId="12" fillId="9" borderId="33" xfId="1" applyFont="1" applyFill="1" applyBorder="1" applyAlignment="1">
      <alignment vertical="center" wrapText="1"/>
    </xf>
    <xf numFmtId="4" fontId="12" fillId="10" borderId="33" xfId="1" applyNumberFormat="1" applyFont="1" applyFill="1" applyBorder="1" applyAlignment="1">
      <alignment vertical="center"/>
    </xf>
    <xf numFmtId="0" fontId="12" fillId="9" borderId="10" xfId="1" applyFont="1" applyFill="1" applyBorder="1" applyAlignment="1">
      <alignment vertical="center" wrapText="1"/>
    </xf>
    <xf numFmtId="4" fontId="12" fillId="10" borderId="10" xfId="1" applyNumberFormat="1" applyFont="1" applyFill="1" applyBorder="1" applyAlignment="1">
      <alignment vertical="center"/>
    </xf>
    <xf numFmtId="0" fontId="12" fillId="9" borderId="7" xfId="1" applyFont="1" applyFill="1" applyBorder="1" applyAlignment="1">
      <alignment vertical="center" wrapText="1"/>
    </xf>
    <xf numFmtId="4" fontId="12" fillId="10" borderId="7" xfId="1" applyNumberFormat="1" applyFont="1" applyFill="1" applyBorder="1" applyAlignment="1">
      <alignment vertical="center"/>
    </xf>
    <xf numFmtId="4" fontId="12" fillId="9" borderId="33" xfId="1" applyNumberFormat="1" applyFont="1" applyFill="1" applyBorder="1" applyAlignment="1">
      <alignment vertical="center"/>
    </xf>
    <xf numFmtId="0" fontId="12" fillId="9" borderId="10" xfId="1" applyFont="1" applyFill="1" applyBorder="1" applyAlignment="1">
      <alignment horizontal="left" vertical="center" wrapText="1"/>
    </xf>
    <xf numFmtId="4" fontId="12" fillId="9" borderId="10" xfId="1" applyNumberFormat="1" applyFont="1" applyFill="1" applyBorder="1" applyAlignment="1">
      <alignment vertical="center"/>
    </xf>
    <xf numFmtId="0" fontId="12" fillId="9" borderId="7" xfId="1" applyFont="1" applyFill="1" applyBorder="1" applyAlignment="1">
      <alignment horizontal="left" vertical="center" wrapText="1"/>
    </xf>
    <xf numFmtId="4" fontId="12" fillId="9" borderId="7" xfId="1" applyNumberFormat="1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0" fontId="12" fillId="5" borderId="15" xfId="1" applyFont="1" applyFill="1" applyBorder="1" applyAlignment="1">
      <alignment horizontal="left" vertical="center" wrapText="1"/>
    </xf>
    <xf numFmtId="0" fontId="12" fillId="5" borderId="27" xfId="1" applyFont="1" applyFill="1" applyBorder="1" applyAlignment="1">
      <alignment horizontal="left" vertical="center" wrapText="1"/>
    </xf>
    <xf numFmtId="0" fontId="12" fillId="5" borderId="3" xfId="1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/>
    </xf>
    <xf numFmtId="3" fontId="0" fillId="8" borderId="28" xfId="0" applyNumberFormat="1" applyFill="1" applyBorder="1" applyAlignment="1" applyProtection="1">
      <alignment vertical="center"/>
      <protection locked="0"/>
    </xf>
    <xf numFmtId="165" fontId="0" fillId="8" borderId="28" xfId="0" applyNumberFormat="1" applyFill="1" applyBorder="1" applyAlignment="1" applyProtection="1">
      <alignment vertical="center"/>
      <protection locked="0"/>
    </xf>
    <xf numFmtId="49" fontId="22" fillId="11" borderId="0" xfId="0" applyNumberFormat="1" applyFont="1" applyFill="1" applyAlignment="1">
      <alignment horizontal="center" vertical="center" wrapText="1"/>
    </xf>
    <xf numFmtId="49" fontId="21" fillId="11" borderId="0" xfId="0" applyNumberFormat="1" applyFont="1" applyFill="1" applyAlignment="1">
      <alignment horizontal="center" vertical="center" wrapText="1"/>
    </xf>
    <xf numFmtId="17" fontId="3" fillId="5" borderId="29" xfId="0" applyNumberFormat="1" applyFont="1" applyFill="1" applyBorder="1" applyAlignment="1">
      <alignment horizontal="left" vertical="center"/>
    </xf>
    <xf numFmtId="4" fontId="23" fillId="2" borderId="3" xfId="0" applyNumberFormat="1" applyFont="1" applyFill="1" applyBorder="1" applyAlignment="1" applyProtection="1">
      <alignment horizontal="center" vertical="center"/>
      <protection locked="0"/>
    </xf>
    <xf numFmtId="4" fontId="2" fillId="6" borderId="33" xfId="1" applyNumberFormat="1" applyFont="1" applyFill="1" applyBorder="1" applyAlignment="1" applyProtection="1">
      <alignment horizontal="right" vertical="center"/>
      <protection locked="0"/>
    </xf>
    <xf numFmtId="4" fontId="2" fillId="6" borderId="10" xfId="1" applyNumberFormat="1" applyFont="1" applyFill="1" applyBorder="1" applyAlignment="1" applyProtection="1">
      <alignment horizontal="right" vertical="center"/>
      <protection locked="0"/>
    </xf>
    <xf numFmtId="4" fontId="2" fillId="6" borderId="7" xfId="1" applyNumberFormat="1" applyFont="1" applyFill="1" applyBorder="1" applyAlignment="1" applyProtection="1">
      <alignment horizontal="right" vertical="center"/>
      <protection locked="0"/>
    </xf>
    <xf numFmtId="4" fontId="5" fillId="2" borderId="30" xfId="0" applyNumberFormat="1" applyFont="1" applyFill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23" fillId="7" borderId="4" xfId="0" applyFont="1" applyFill="1" applyBorder="1" applyAlignment="1">
      <alignment vertical="center"/>
    </xf>
    <xf numFmtId="0" fontId="7" fillId="6" borderId="10" xfId="1" applyFont="1" applyFill="1" applyBorder="1" applyAlignment="1">
      <alignment horizontal="left" vertical="center" wrapText="1"/>
    </xf>
    <xf numFmtId="0" fontId="23" fillId="7" borderId="7" xfId="1" applyFont="1" applyFill="1" applyBorder="1" applyAlignment="1">
      <alignment horizontal="left" vertical="center" wrapText="1"/>
    </xf>
    <xf numFmtId="0" fontId="9" fillId="8" borderId="3" xfId="1" applyFont="1" applyFill="1" applyBorder="1" applyAlignment="1">
      <alignment horizontal="left" vertical="center" wrapText="1"/>
    </xf>
    <xf numFmtId="0" fontId="9" fillId="8" borderId="5" xfId="1" applyFont="1" applyFill="1" applyBorder="1" applyAlignment="1">
      <alignment horizontal="left" vertical="center" wrapText="1"/>
    </xf>
    <xf numFmtId="0" fontId="9" fillId="8" borderId="6" xfId="1" applyFont="1" applyFill="1" applyBorder="1" applyAlignment="1">
      <alignment horizontal="left" vertical="center" wrapText="1"/>
    </xf>
    <xf numFmtId="0" fontId="23" fillId="7" borderId="9" xfId="1" applyFont="1" applyFill="1" applyBorder="1" applyAlignment="1">
      <alignment horizontal="left" vertical="center" wrapText="1"/>
    </xf>
    <xf numFmtId="0" fontId="9" fillId="8" borderId="34" xfId="1" applyFont="1" applyFill="1" applyBorder="1" applyAlignment="1">
      <alignment horizontal="left" vertical="center" wrapText="1"/>
    </xf>
    <xf numFmtId="0" fontId="7" fillId="6" borderId="8" xfId="1" applyFont="1" applyFill="1" applyBorder="1" applyAlignment="1">
      <alignment horizontal="left" vertical="center" wrapText="1"/>
    </xf>
    <xf numFmtId="0" fontId="7" fillId="6" borderId="7" xfId="1" applyFont="1" applyFill="1" applyBorder="1" applyAlignment="1">
      <alignment horizontal="left" vertical="center" wrapText="1"/>
    </xf>
    <xf numFmtId="4" fontId="23" fillId="7" borderId="4" xfId="0" applyNumberFormat="1" applyFont="1" applyFill="1" applyBorder="1" applyAlignment="1">
      <alignment horizontal="right" vertical="center"/>
    </xf>
    <xf numFmtId="4" fontId="23" fillId="7" borderId="7" xfId="0" applyNumberFormat="1" applyFont="1" applyFill="1" applyBorder="1" applyAlignment="1">
      <alignment horizontal="right" vertical="center"/>
    </xf>
    <xf numFmtId="4" fontId="5" fillId="7" borderId="9" xfId="0" applyNumberFormat="1" applyFont="1" applyFill="1" applyBorder="1" applyAlignment="1">
      <alignment horizontal="right" vertical="center"/>
    </xf>
    <xf numFmtId="0" fontId="39" fillId="0" borderId="0" xfId="0" applyFont="1" applyProtection="1">
      <protection locked="0"/>
    </xf>
    <xf numFmtId="0" fontId="10" fillId="0" borderId="0" xfId="1" applyFont="1" applyAlignment="1" applyProtection="1">
      <alignment vertical="center"/>
      <protection locked="0"/>
    </xf>
    <xf numFmtId="0" fontId="34" fillId="13" borderId="4" xfId="1" applyFont="1" applyFill="1" applyBorder="1" applyAlignment="1">
      <alignment horizontal="left" vertical="center" wrapText="1"/>
    </xf>
    <xf numFmtId="0" fontId="34" fillId="15" borderId="9" xfId="1" applyFont="1" applyFill="1" applyBorder="1" applyAlignment="1">
      <alignment horizontal="left" vertical="center" wrapText="1"/>
    </xf>
    <xf numFmtId="0" fontId="36" fillId="16" borderId="3" xfId="1" applyFont="1" applyFill="1" applyBorder="1" applyAlignment="1">
      <alignment horizontal="left" vertical="center"/>
    </xf>
    <xf numFmtId="0" fontId="35" fillId="16" borderId="10" xfId="1" applyFont="1" applyFill="1" applyBorder="1" applyAlignment="1">
      <alignment horizontal="left" vertical="center"/>
    </xf>
    <xf numFmtId="0" fontId="36" fillId="17" borderId="5" xfId="1" applyFont="1" applyFill="1" applyBorder="1" applyAlignment="1">
      <alignment horizontal="left" vertical="center"/>
    </xf>
    <xf numFmtId="0" fontId="36" fillId="16" borderId="10" xfId="1" applyFont="1" applyFill="1" applyBorder="1" applyAlignment="1">
      <alignment horizontal="left" vertical="center"/>
    </xf>
    <xf numFmtId="0" fontId="36" fillId="16" borderId="3" xfId="1" applyFont="1" applyFill="1" applyBorder="1" applyAlignment="1">
      <alignment horizontal="left" vertical="center" wrapText="1"/>
    </xf>
    <xf numFmtId="0" fontId="36" fillId="16" borderId="5" xfId="1" applyFont="1" applyFill="1" applyBorder="1" applyAlignment="1">
      <alignment horizontal="left" vertical="center" wrapText="1"/>
    </xf>
    <xf numFmtId="0" fontId="36" fillId="16" borderId="6" xfId="1" applyFont="1" applyFill="1" applyBorder="1" applyAlignment="1">
      <alignment horizontal="left" vertical="center" wrapText="1"/>
    </xf>
    <xf numFmtId="0" fontId="37" fillId="16" borderId="5" xfId="1" applyFont="1" applyFill="1" applyBorder="1" applyAlignment="1">
      <alignment horizontal="left" vertical="center" wrapText="1"/>
    </xf>
    <xf numFmtId="0" fontId="35" fillId="16" borderId="10" xfId="1" applyFont="1" applyFill="1" applyBorder="1" applyAlignment="1">
      <alignment horizontal="left" vertical="center" wrapText="1"/>
    </xf>
    <xf numFmtId="0" fontId="36" fillId="17" borderId="5" xfId="1" applyFont="1" applyFill="1" applyBorder="1" applyAlignment="1">
      <alignment horizontal="left" vertical="center" wrapText="1"/>
    </xf>
    <xf numFmtId="0" fontId="32" fillId="12" borderId="9" xfId="0" applyFont="1" applyFill="1" applyBorder="1" applyAlignment="1">
      <alignment horizontal="center" vertical="center" wrapText="1"/>
    </xf>
    <xf numFmtId="0" fontId="35" fillId="17" borderId="9" xfId="1" applyFont="1" applyFill="1" applyBorder="1" applyAlignment="1">
      <alignment horizontal="left" vertical="center" wrapText="1"/>
    </xf>
    <xf numFmtId="3" fontId="34" fillId="13" borderId="4" xfId="1" applyNumberFormat="1" applyFont="1" applyFill="1" applyBorder="1" applyAlignment="1">
      <alignment horizontal="right" vertical="center" wrapText="1"/>
    </xf>
    <xf numFmtId="3" fontId="34" fillId="15" borderId="9" xfId="1" applyNumberFormat="1" applyFont="1" applyFill="1" applyBorder="1" applyAlignment="1">
      <alignment horizontal="right" vertical="center"/>
    </xf>
    <xf numFmtId="3" fontId="35" fillId="16" borderId="10" xfId="1" applyNumberFormat="1" applyFont="1" applyFill="1" applyBorder="1" applyAlignment="1">
      <alignment horizontal="right" vertical="center"/>
    </xf>
    <xf numFmtId="3" fontId="34" fillId="13" borderId="4" xfId="1" applyNumberFormat="1" applyFont="1" applyFill="1" applyBorder="1" applyAlignment="1">
      <alignment horizontal="right" vertical="center"/>
    </xf>
    <xf numFmtId="0" fontId="34" fillId="17" borderId="9" xfId="1" applyFont="1" applyFill="1" applyBorder="1" applyAlignment="1" applyProtection="1">
      <alignment horizontal="right" vertical="center" wrapText="1"/>
      <protection locked="0"/>
    </xf>
    <xf numFmtId="0" fontId="39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12" fillId="0" borderId="0" xfId="1" applyFont="1" applyProtection="1">
      <protection locked="0"/>
    </xf>
    <xf numFmtId="0" fontId="18" fillId="0" borderId="0" xfId="1" applyFont="1" applyProtection="1"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16" fillId="6" borderId="3" xfId="1" applyNumberFormat="1" applyFont="1" applyFill="1" applyBorder="1" applyAlignment="1" applyProtection="1">
      <alignment horizontal="right" vertical="top"/>
      <protection locked="0"/>
    </xf>
    <xf numFmtId="1" fontId="16" fillId="6" borderId="11" xfId="1" applyNumberFormat="1" applyFont="1" applyFill="1" applyBorder="1" applyAlignment="1" applyProtection="1">
      <alignment horizontal="right" vertical="top"/>
      <protection locked="0"/>
    </xf>
    <xf numFmtId="1" fontId="7" fillId="0" borderId="13" xfId="1" applyNumberFormat="1" applyFont="1" applyBorder="1" applyProtection="1">
      <protection locked="0"/>
    </xf>
    <xf numFmtId="1" fontId="17" fillId="6" borderId="9" xfId="1" applyNumberFormat="1" applyFont="1" applyFill="1" applyBorder="1" applyAlignment="1" applyProtection="1">
      <alignment horizontal="right" vertical="top"/>
      <protection locked="0"/>
    </xf>
    <xf numFmtId="1" fontId="18" fillId="0" borderId="0" xfId="1" applyNumberFormat="1" applyFont="1" applyProtection="1">
      <protection locked="0"/>
    </xf>
    <xf numFmtId="1" fontId="12" fillId="0" borderId="0" xfId="1" applyNumberFormat="1" applyFont="1" applyProtection="1">
      <protection locked="0"/>
    </xf>
    <xf numFmtId="0" fontId="12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vertical="center"/>
      <protection locked="0"/>
    </xf>
    <xf numFmtId="0" fontId="6" fillId="5" borderId="9" xfId="1" applyFont="1" applyFill="1" applyBorder="1" applyAlignment="1">
      <alignment horizontal="left" vertical="center" wrapText="1"/>
    </xf>
    <xf numFmtId="0" fontId="18" fillId="6" borderId="23" xfId="1" applyFont="1" applyFill="1" applyBorder="1" applyAlignment="1">
      <alignment horizontal="left" vertical="center" wrapText="1"/>
    </xf>
    <xf numFmtId="0" fontId="18" fillId="6" borderId="24" xfId="1" applyFont="1" applyFill="1" applyBorder="1" applyAlignment="1">
      <alignment horizontal="left" vertical="center" wrapText="1"/>
    </xf>
    <xf numFmtId="0" fontId="18" fillId="6" borderId="25" xfId="1" applyFont="1" applyFill="1" applyBorder="1" applyAlignment="1">
      <alignment horizontal="left" vertical="center" wrapText="1"/>
    </xf>
    <xf numFmtId="0" fontId="18" fillId="6" borderId="26" xfId="1" applyFont="1" applyFill="1" applyBorder="1" applyAlignment="1">
      <alignment horizontal="left" vertical="center" wrapText="1"/>
    </xf>
    <xf numFmtId="0" fontId="1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3" fontId="2" fillId="6" borderId="3" xfId="1" applyNumberFormat="1" applyFont="1" applyFill="1" applyBorder="1" applyAlignment="1" applyProtection="1">
      <alignment horizontal="right" vertical="center"/>
      <protection locked="0"/>
    </xf>
    <xf numFmtId="3" fontId="2" fillId="6" borderId="11" xfId="1" applyNumberFormat="1" applyFont="1" applyFill="1" applyBorder="1" applyAlignment="1" applyProtection="1">
      <alignment horizontal="right" vertical="center"/>
      <protection locked="0"/>
    </xf>
    <xf numFmtId="3" fontId="2" fillId="6" borderId="15" xfId="1" applyNumberFormat="1" applyFont="1" applyFill="1" applyBorder="1" applyAlignment="1" applyProtection="1">
      <alignment horizontal="right" vertical="center"/>
      <protection locked="0"/>
    </xf>
    <xf numFmtId="3" fontId="2" fillId="6" borderId="27" xfId="1" applyNumberFormat="1" applyFont="1" applyFill="1" applyBorder="1" applyAlignment="1" applyProtection="1">
      <alignment horizontal="right" vertical="center"/>
      <protection locked="0"/>
    </xf>
    <xf numFmtId="3" fontId="16" fillId="6" borderId="3" xfId="1" applyNumberFormat="1" applyFont="1" applyFill="1" applyBorder="1" applyAlignment="1" applyProtection="1">
      <alignment horizontal="right" vertical="center"/>
      <protection locked="0"/>
    </xf>
    <xf numFmtId="3" fontId="16" fillId="6" borderId="27" xfId="1" applyNumberFormat="1" applyFont="1" applyFill="1" applyBorder="1" applyAlignment="1" applyProtection="1">
      <alignment horizontal="right" vertical="center"/>
      <protection locked="0"/>
    </xf>
    <xf numFmtId="3" fontId="5" fillId="2" borderId="3" xfId="0" applyNumberFormat="1" applyFont="1" applyFill="1" applyBorder="1" applyAlignment="1" applyProtection="1">
      <alignment horizontal="right" vertical="center"/>
      <protection locked="0"/>
    </xf>
    <xf numFmtId="3" fontId="6" fillId="5" borderId="9" xfId="1" applyNumberFormat="1" applyFont="1" applyFill="1" applyBorder="1" applyAlignment="1">
      <alignment horizontal="right" vertical="center"/>
    </xf>
    <xf numFmtId="3" fontId="20" fillId="0" borderId="0" xfId="1" applyNumberFormat="1" applyFont="1" applyAlignment="1" applyProtection="1">
      <alignment horizontal="right" vertical="center"/>
      <protection locked="0"/>
    </xf>
    <xf numFmtId="3" fontId="10" fillId="0" borderId="0" xfId="1" applyNumberFormat="1" applyFont="1" applyAlignment="1" applyProtection="1">
      <alignment horizontal="right" vertical="center"/>
      <protection locked="0"/>
    </xf>
    <xf numFmtId="3" fontId="5" fillId="2" borderId="9" xfId="0" applyNumberFormat="1" applyFont="1" applyFill="1" applyBorder="1" applyAlignment="1" applyProtection="1">
      <alignment horizontal="right" vertical="center"/>
      <protection locked="0"/>
    </xf>
    <xf numFmtId="3" fontId="10" fillId="0" borderId="0" xfId="0" applyNumberFormat="1" applyFont="1" applyAlignment="1">
      <alignment horizontal="right" vertical="center"/>
    </xf>
    <xf numFmtId="3" fontId="34" fillId="13" borderId="9" xfId="0" applyNumberFormat="1" applyFont="1" applyFill="1" applyBorder="1" applyAlignment="1" applyProtection="1">
      <alignment horizontal="right" vertical="center"/>
      <protection locked="0"/>
    </xf>
    <xf numFmtId="3" fontId="35" fillId="16" borderId="3" xfId="0" applyNumberFormat="1" applyFont="1" applyFill="1" applyBorder="1" applyAlignment="1" applyProtection="1">
      <alignment horizontal="right" vertical="center"/>
      <protection locked="0"/>
    </xf>
    <xf numFmtId="3" fontId="36" fillId="17" borderId="5" xfId="1" applyNumberFormat="1" applyFont="1" applyFill="1" applyBorder="1" applyAlignment="1" applyProtection="1">
      <alignment horizontal="right" vertical="center"/>
      <protection locked="0"/>
    </xf>
    <xf numFmtId="3" fontId="36" fillId="16" borderId="10" xfId="1" applyNumberFormat="1" applyFont="1" applyFill="1" applyBorder="1" applyAlignment="1" applyProtection="1">
      <alignment horizontal="right" vertical="center"/>
      <protection locked="0"/>
    </xf>
    <xf numFmtId="3" fontId="38" fillId="16" borderId="3" xfId="0" applyNumberFormat="1" applyFont="1" applyFill="1" applyBorder="1" applyAlignment="1" applyProtection="1">
      <alignment horizontal="right" vertical="center"/>
      <protection locked="0"/>
    </xf>
    <xf numFmtId="3" fontId="36" fillId="17" borderId="5" xfId="1" applyNumberFormat="1" applyFont="1" applyFill="1" applyBorder="1" applyAlignment="1" applyProtection="1">
      <alignment horizontal="right" vertical="center" wrapText="1"/>
      <protection locked="0"/>
    </xf>
    <xf numFmtId="3" fontId="35" fillId="16" borderId="11" xfId="0" applyNumberFormat="1" applyFont="1" applyFill="1" applyBorder="1" applyAlignment="1" applyProtection="1">
      <alignment horizontal="right" vertical="center"/>
      <protection locked="0"/>
    </xf>
    <xf numFmtId="3" fontId="34" fillId="15" borderId="9" xfId="1" applyNumberFormat="1" applyFont="1" applyFill="1" applyBorder="1" applyAlignment="1" applyProtection="1">
      <alignment horizontal="right" vertical="center" wrapText="1"/>
      <protection locked="0"/>
    </xf>
    <xf numFmtId="4" fontId="7" fillId="6" borderId="10" xfId="1" applyNumberFormat="1" applyFont="1" applyFill="1" applyBorder="1" applyAlignment="1" applyProtection="1">
      <alignment horizontal="right" vertical="center" wrapText="1"/>
      <protection locked="0"/>
    </xf>
    <xf numFmtId="4" fontId="7" fillId="6" borderId="10" xfId="1" applyNumberFormat="1" applyFont="1" applyFill="1" applyBorder="1" applyAlignment="1">
      <alignment horizontal="right" vertical="center" wrapText="1"/>
    </xf>
    <xf numFmtId="4" fontId="10" fillId="0" borderId="0" xfId="0" applyNumberFormat="1" applyFont="1" applyAlignment="1" applyProtection="1">
      <alignment horizontal="right" vertical="center"/>
      <protection locked="0"/>
    </xf>
    <xf numFmtId="1" fontId="17" fillId="8" borderId="9" xfId="1" applyNumberFormat="1" applyFont="1" applyFill="1" applyBorder="1" applyAlignment="1" applyProtection="1">
      <alignment horizontal="right" vertical="top"/>
      <protection locked="0"/>
    </xf>
    <xf numFmtId="0" fontId="6" fillId="5" borderId="17" xfId="1" applyFont="1" applyFill="1" applyBorder="1" applyAlignment="1">
      <alignment horizontal="left" vertical="center" wrapText="1"/>
    </xf>
    <xf numFmtId="0" fontId="6" fillId="8" borderId="19" xfId="1" applyFont="1" applyFill="1" applyBorder="1" applyAlignment="1">
      <alignment horizontal="left" vertical="center" wrapText="1" indent="2"/>
    </xf>
    <xf numFmtId="0" fontId="18" fillId="6" borderId="20" xfId="1" applyFont="1" applyFill="1" applyBorder="1" applyAlignment="1">
      <alignment horizontal="left" vertical="center" wrapText="1" indent="4"/>
    </xf>
    <xf numFmtId="0" fontId="18" fillId="6" borderId="16" xfId="1" applyFont="1" applyFill="1" applyBorder="1" applyAlignment="1">
      <alignment horizontal="left" vertical="center" wrapText="1" indent="4"/>
    </xf>
    <xf numFmtId="0" fontId="18" fillId="6" borderId="21" xfId="1" applyFont="1" applyFill="1" applyBorder="1" applyAlignment="1">
      <alignment horizontal="left" vertical="center" wrapText="1" indent="4"/>
    </xf>
    <xf numFmtId="0" fontId="7" fillId="8" borderId="19" xfId="1" applyFont="1" applyFill="1" applyBorder="1" applyAlignment="1">
      <alignment horizontal="left" vertical="center" wrapText="1" indent="2"/>
    </xf>
    <xf numFmtId="0" fontId="7" fillId="8" borderId="22" xfId="1" applyFont="1" applyFill="1" applyBorder="1" applyAlignment="1">
      <alignment horizontal="left" vertical="center" wrapText="1" indent="2"/>
    </xf>
    <xf numFmtId="0" fontId="7" fillId="0" borderId="13" xfId="1" applyFont="1" applyBorder="1" applyAlignment="1">
      <alignment horizontal="left" vertical="center" wrapText="1" indent="2"/>
    </xf>
    <xf numFmtId="0" fontId="7" fillId="8" borderId="9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 indent="1"/>
    </xf>
    <xf numFmtId="0" fontId="7" fillId="8" borderId="9" xfId="1" applyFont="1" applyFill="1" applyBorder="1" applyAlignment="1">
      <alignment vertical="center" wrapText="1"/>
    </xf>
    <xf numFmtId="0" fontId="18" fillId="0" borderId="0" xfId="1" applyFont="1"/>
    <xf numFmtId="1" fontId="6" fillId="5" borderId="18" xfId="1" applyNumberFormat="1" applyFont="1" applyFill="1" applyBorder="1"/>
    <xf numFmtId="1" fontId="6" fillId="8" borderId="10" xfId="1" applyNumberFormat="1" applyFont="1" applyFill="1" applyBorder="1"/>
    <xf numFmtId="4" fontId="41" fillId="8" borderId="3" xfId="0" applyNumberFormat="1" applyFont="1" applyFill="1" applyBorder="1" applyAlignment="1" applyProtection="1">
      <alignment horizontal="right" vertical="center"/>
      <protection locked="0"/>
    </xf>
    <xf numFmtId="4" fontId="41" fillId="8" borderId="11" xfId="0" applyNumberFormat="1" applyFont="1" applyFill="1" applyBorder="1" applyAlignment="1" applyProtection="1">
      <alignment horizontal="right" vertical="center"/>
      <protection locked="0"/>
    </xf>
    <xf numFmtId="4" fontId="41" fillId="8" borderId="34" xfId="0" applyNumberFormat="1" applyFont="1" applyFill="1" applyBorder="1" applyAlignment="1" applyProtection="1">
      <alignment horizontal="right" vertical="center"/>
      <protection locked="0"/>
    </xf>
    <xf numFmtId="4" fontId="17" fillId="6" borderId="8" xfId="0" applyNumberFormat="1" applyFont="1" applyFill="1" applyBorder="1" applyAlignment="1" applyProtection="1">
      <alignment horizontal="right" vertical="center"/>
      <protection locked="0"/>
    </xf>
    <xf numFmtId="4" fontId="17" fillId="6" borderId="10" xfId="0" applyNumberFormat="1" applyFont="1" applyFill="1" applyBorder="1" applyAlignment="1" applyProtection="1">
      <alignment horizontal="right" vertical="center"/>
      <protection locked="0"/>
    </xf>
    <xf numFmtId="4" fontId="17" fillId="6" borderId="7" xfId="0" applyNumberFormat="1" applyFont="1" applyFill="1" applyBorder="1" applyAlignment="1" applyProtection="1">
      <alignment horizontal="right" vertical="center"/>
      <protection locked="0"/>
    </xf>
    <xf numFmtId="0" fontId="26" fillId="4" borderId="1" xfId="0" applyFont="1" applyFill="1" applyBorder="1" applyAlignment="1">
      <alignment horizontal="center" vertical="center" wrapText="1"/>
    </xf>
    <xf numFmtId="0" fontId="40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/>
    </xf>
    <xf numFmtId="0" fontId="4" fillId="4" borderId="12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30" fillId="12" borderId="1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32" fillId="14" borderId="12" xfId="0" applyFont="1" applyFill="1" applyBorder="1" applyAlignment="1">
      <alignment horizontal="center" vertical="center" wrapText="1"/>
    </xf>
    <xf numFmtId="0" fontId="32" fillId="14" borderId="14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33" fillId="12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8" fillId="6" borderId="12" xfId="1" applyFont="1" applyFill="1" applyBorder="1" applyAlignment="1" applyProtection="1">
      <alignment horizontal="justify" vertical="top" wrapText="1"/>
      <protection locked="0"/>
    </xf>
    <xf numFmtId="0" fontId="18" fillId="6" borderId="13" xfId="1" applyFont="1" applyFill="1" applyBorder="1" applyAlignment="1" applyProtection="1">
      <alignment horizontal="justify" vertical="top" wrapText="1"/>
      <protection locked="0"/>
    </xf>
    <xf numFmtId="0" fontId="18" fillId="6" borderId="14" xfId="1" applyFont="1" applyFill="1" applyBorder="1" applyAlignment="1" applyProtection="1">
      <alignment horizontal="justify" vertical="top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12" fillId="6" borderId="12" xfId="1" applyFont="1" applyFill="1" applyBorder="1" applyAlignment="1" applyProtection="1">
      <alignment horizontal="justify" vertical="center" wrapText="1"/>
      <protection locked="0"/>
    </xf>
    <xf numFmtId="0" fontId="12" fillId="6" borderId="13" xfId="1" applyFont="1" applyFill="1" applyBorder="1" applyAlignment="1" applyProtection="1">
      <alignment horizontal="justify" vertical="center" wrapText="1"/>
      <protection locked="0"/>
    </xf>
    <xf numFmtId="0" fontId="12" fillId="6" borderId="14" xfId="1" applyFont="1" applyFill="1" applyBorder="1" applyAlignment="1" applyProtection="1">
      <alignment horizontal="justify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</cellXfs>
  <cellStyles count="18">
    <cellStyle name="Millares [0] 2" xfId="11" xr:uid="{8CC33CAF-CA0E-48B3-9EA8-8CF2E0DA242F}"/>
    <cellStyle name="Millares [0] 2 2" xfId="12" xr:uid="{97C771D9-4ED2-4338-94F9-FF9CFCA93FAF}"/>
    <cellStyle name="Millares [0] 3" xfId="10" xr:uid="{92316562-BF5A-4C6C-B93C-C2BCF74A0EFF}"/>
    <cellStyle name="Normal" xfId="0" builtinId="0"/>
    <cellStyle name="Normal 2" xfId="1" xr:uid="{00000000-0005-0000-0000-000001000000}"/>
    <cellStyle name="Normal 2 2" xfId="2" xr:uid="{8874A5C9-B81A-4C7E-B78B-0CA0FD708C5F}"/>
    <cellStyle name="Normal 2 2 2" xfId="4" xr:uid="{C5E11CBA-EDC8-40A7-872C-B83EC117CDCF}"/>
    <cellStyle name="Normal 2 2 3 2" xfId="16" xr:uid="{D91611EB-9C20-4772-B42C-370A467A72CA}"/>
    <cellStyle name="Normal 2 3" xfId="8" xr:uid="{FF25BDAF-6E9F-4EBC-A4D3-DC4BF8A3029C}"/>
    <cellStyle name="Normal 2 3 2" xfId="17" xr:uid="{554A1D0D-AF4F-43CF-9356-09E57C7454FA}"/>
    <cellStyle name="Normal 3" xfId="3" xr:uid="{ECAC7E5C-5786-4425-80AB-35D671C958B0}"/>
    <cellStyle name="Normal 3 2" xfId="6" xr:uid="{5642FA40-92F7-40FB-A4F2-249411FD47AA}"/>
    <cellStyle name="Normal 3 3" xfId="9" xr:uid="{10A48EEA-E3B5-4F40-A879-6ACC8824E24C}"/>
    <cellStyle name="Normal 4" xfId="5" xr:uid="{645BD72D-7BD3-4C3D-93C6-6B8F8F08EE8A}"/>
    <cellStyle name="Normal 5" xfId="7" xr:uid="{83400447-5560-4B05-BDEE-3ABEBD533973}"/>
    <cellStyle name="Porcentaje 2" xfId="14" xr:uid="{0DA81586-C0FB-429C-9073-D8B690D2539C}"/>
    <cellStyle name="Porcentaje 2 2" xfId="15" xr:uid="{77E4F8BE-016D-4F05-ADB7-45A1C48E8FE8}"/>
    <cellStyle name="Porcentaje 3" xfId="13" xr:uid="{8B07F75B-D9FC-4339-997B-59DCB45E81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82201</xdr:colOff>
      <xdr:row>23</xdr:row>
      <xdr:rowOff>139030</xdr:rowOff>
    </xdr:from>
    <xdr:to>
      <xdr:col>3</xdr:col>
      <xdr:colOff>1590260</xdr:colOff>
      <xdr:row>27</xdr:row>
      <xdr:rowOff>182488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AB7CDA6-3177-F849-BE64-AEBBF2680919}"/>
            </a:ext>
          </a:extLst>
        </xdr:cNvPr>
        <xdr:cNvSpPr/>
      </xdr:nvSpPr>
      <xdr:spPr>
        <a:xfrm>
          <a:off x="3536457" y="5717978"/>
          <a:ext cx="3280808" cy="825554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ES_tradnl" sz="1400" b="1"/>
            <a:t>Valores que deben coincidir con los valores introducidos</a:t>
          </a:r>
          <a:r>
            <a:rPr lang="es-ES_tradnl" sz="1400" b="1" baseline="0"/>
            <a:t> en Gastos de personal en la pestaña Cuentas PyG.</a:t>
          </a:r>
        </a:p>
      </xdr:txBody>
    </xdr:sp>
    <xdr:clientData/>
  </xdr:twoCellAnchor>
  <xdr:twoCellAnchor>
    <xdr:from>
      <xdr:col>2</xdr:col>
      <xdr:colOff>885192</xdr:colOff>
      <xdr:row>21</xdr:row>
      <xdr:rowOff>50800</xdr:rowOff>
    </xdr:from>
    <xdr:to>
      <xdr:col>3</xdr:col>
      <xdr:colOff>825504</xdr:colOff>
      <xdr:row>23</xdr:row>
      <xdr:rowOff>156210</xdr:rowOff>
    </xdr:to>
    <xdr:sp macro="" textlink="">
      <xdr:nvSpPr>
        <xdr:cNvPr id="7" name="Abrir llave 6">
          <a:extLst>
            <a:ext uri="{FF2B5EF4-FFF2-40B4-BE49-F238E27FC236}">
              <a16:creationId xmlns:a16="http://schemas.microsoft.com/office/drawing/2014/main" id="{A0F7186C-6ED6-B148-8B5C-3F8CE9B44CF6}"/>
            </a:ext>
          </a:extLst>
        </xdr:cNvPr>
        <xdr:cNvSpPr/>
      </xdr:nvSpPr>
      <xdr:spPr>
        <a:xfrm rot="16200000">
          <a:off x="4765043" y="5226049"/>
          <a:ext cx="511810" cy="1642112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C45"/>
  <sheetViews>
    <sheetView zoomScale="91" zoomScaleNormal="91" workbookViewId="0">
      <selection activeCell="C45" sqref="C45"/>
    </sheetView>
  </sheetViews>
  <sheetFormatPr baseColWidth="10" defaultColWidth="11.25" defaultRowHeight="15.75" x14ac:dyDescent="0.25"/>
  <cols>
    <col min="1" max="1" width="2.5" style="44" customWidth="1"/>
    <col min="2" max="2" width="62" style="45" bestFit="1" customWidth="1"/>
    <col min="3" max="3" width="27.5" style="122" customWidth="1"/>
    <col min="4" max="16384" width="11.25" style="44"/>
  </cols>
  <sheetData>
    <row r="1" spans="2:3" ht="59.45" customHeight="1" thickBot="1" x14ac:dyDescent="0.3">
      <c r="B1" s="144" t="s">
        <v>166</v>
      </c>
      <c r="C1" s="145"/>
    </row>
    <row r="2" spans="2:3" ht="20.25" thickTop="1" thickBot="1" x14ac:dyDescent="0.3">
      <c r="B2" s="43" t="s">
        <v>0</v>
      </c>
      <c r="C2" s="42"/>
    </row>
    <row r="3" spans="2:3" ht="21.4" customHeight="1" thickTop="1" thickBot="1" x14ac:dyDescent="0.3">
      <c r="B3" s="46" t="s">
        <v>1</v>
      </c>
      <c r="C3" s="56">
        <f>SUM(C4:C7)</f>
        <v>832.24</v>
      </c>
    </row>
    <row r="4" spans="2:3" ht="17.25" thickTop="1" thickBot="1" x14ac:dyDescent="0.3">
      <c r="B4" s="47" t="s">
        <v>2</v>
      </c>
      <c r="C4" s="120">
        <v>81.819999999999993</v>
      </c>
    </row>
    <row r="5" spans="2:3" ht="16.5" thickBot="1" x14ac:dyDescent="0.3">
      <c r="B5" s="47" t="s">
        <v>3</v>
      </c>
      <c r="C5" s="120">
        <v>750.42</v>
      </c>
    </row>
    <row r="6" spans="2:3" ht="16.5" thickBot="1" x14ac:dyDescent="0.3">
      <c r="B6" s="47" t="s">
        <v>4</v>
      </c>
      <c r="C6" s="120"/>
    </row>
    <row r="7" spans="2:3" ht="16.5" thickBot="1" x14ac:dyDescent="0.3">
      <c r="B7" s="47" t="s">
        <v>5</v>
      </c>
      <c r="C7" s="120"/>
    </row>
    <row r="8" spans="2:3" ht="19.5" customHeight="1" thickBot="1" x14ac:dyDescent="0.3">
      <c r="B8" s="48" t="s">
        <v>6</v>
      </c>
      <c r="C8" s="57">
        <f>C9+C18+C19+C20+C21</f>
        <v>200224.75</v>
      </c>
    </row>
    <row r="9" spans="2:3" ht="17.25" thickTop="1" thickBot="1" x14ac:dyDescent="0.3">
      <c r="B9" s="47" t="s">
        <v>7</v>
      </c>
      <c r="C9" s="121">
        <f>SUM(C10:C17)</f>
        <v>36300</v>
      </c>
    </row>
    <row r="10" spans="2:3" x14ac:dyDescent="0.25">
      <c r="B10" s="49" t="s">
        <v>8</v>
      </c>
      <c r="C10" s="138">
        <v>36300</v>
      </c>
    </row>
    <row r="11" spans="2:3" x14ac:dyDescent="0.25">
      <c r="B11" s="50" t="s">
        <v>9</v>
      </c>
      <c r="C11" s="138"/>
    </row>
    <row r="12" spans="2:3" x14ac:dyDescent="0.25">
      <c r="B12" s="50" t="s">
        <v>10</v>
      </c>
      <c r="C12" s="138"/>
    </row>
    <row r="13" spans="2:3" x14ac:dyDescent="0.25">
      <c r="B13" s="50" t="s">
        <v>11</v>
      </c>
      <c r="C13" s="138"/>
    </row>
    <row r="14" spans="2:3" x14ac:dyDescent="0.25">
      <c r="B14" s="50" t="s">
        <v>12</v>
      </c>
      <c r="C14" s="138"/>
    </row>
    <row r="15" spans="2:3" x14ac:dyDescent="0.25">
      <c r="B15" s="50" t="s">
        <v>13</v>
      </c>
      <c r="C15" s="138"/>
    </row>
    <row r="16" spans="2:3" x14ac:dyDescent="0.25">
      <c r="B16" s="50" t="s">
        <v>14</v>
      </c>
      <c r="C16" s="138"/>
    </row>
    <row r="17" spans="2:3" ht="16.5" thickBot="1" x14ac:dyDescent="0.3">
      <c r="B17" s="51" t="s">
        <v>10</v>
      </c>
      <c r="C17" s="139"/>
    </row>
    <row r="18" spans="2:3" ht="16.5" thickBot="1" x14ac:dyDescent="0.3">
      <c r="B18" s="47" t="s">
        <v>15</v>
      </c>
      <c r="C18" s="120">
        <v>154283.41</v>
      </c>
    </row>
    <row r="19" spans="2:3" ht="16.5" thickBot="1" x14ac:dyDescent="0.3">
      <c r="B19" s="47" t="s">
        <v>16</v>
      </c>
      <c r="C19" s="120"/>
    </row>
    <row r="20" spans="2:3" ht="16.5" thickBot="1" x14ac:dyDescent="0.3">
      <c r="B20" s="47" t="s">
        <v>17</v>
      </c>
      <c r="C20" s="120">
        <v>5788.87</v>
      </c>
    </row>
    <row r="21" spans="2:3" ht="16.5" thickBot="1" x14ac:dyDescent="0.3">
      <c r="B21" s="47" t="s">
        <v>18</v>
      </c>
      <c r="C21" s="120">
        <v>3852.47</v>
      </c>
    </row>
    <row r="22" spans="2:3" ht="21.95" customHeight="1" thickTop="1" thickBot="1" x14ac:dyDescent="0.3">
      <c r="B22" s="52" t="s">
        <v>19</v>
      </c>
      <c r="C22" s="58">
        <f>SUM(C23:C31)+C32+C36+C37+C38+C39+C40+C41+C42</f>
        <v>146200.93</v>
      </c>
    </row>
    <row r="23" spans="2:3" ht="17.25" thickTop="1" thickBot="1" x14ac:dyDescent="0.3">
      <c r="B23" s="47" t="s">
        <v>20</v>
      </c>
      <c r="C23" s="120">
        <v>1525</v>
      </c>
    </row>
    <row r="24" spans="2:3" ht="16.5" thickBot="1" x14ac:dyDescent="0.3">
      <c r="B24" s="47" t="s">
        <v>21</v>
      </c>
      <c r="C24" s="120">
        <v>16156.59</v>
      </c>
    </row>
    <row r="25" spans="2:3" ht="16.5" thickBot="1" x14ac:dyDescent="0.3">
      <c r="B25" s="47" t="s">
        <v>22</v>
      </c>
      <c r="C25" s="120">
        <v>8942.4</v>
      </c>
    </row>
    <row r="26" spans="2:3" ht="16.5" thickBot="1" x14ac:dyDescent="0.3">
      <c r="B26" s="47" t="s">
        <v>23</v>
      </c>
      <c r="C26" s="120">
        <v>2320.59</v>
      </c>
    </row>
    <row r="27" spans="2:3" ht="16.5" thickBot="1" x14ac:dyDescent="0.3">
      <c r="B27" s="47" t="s">
        <v>24</v>
      </c>
      <c r="C27" s="120">
        <v>3158.39</v>
      </c>
    </row>
    <row r="28" spans="2:3" ht="16.5" thickBot="1" x14ac:dyDescent="0.3">
      <c r="B28" s="47" t="s">
        <v>25</v>
      </c>
      <c r="C28" s="120">
        <v>585.05999999999995</v>
      </c>
    </row>
    <row r="29" spans="2:3" ht="16.5" thickBot="1" x14ac:dyDescent="0.3">
      <c r="B29" s="47" t="s">
        <v>26</v>
      </c>
      <c r="C29" s="120">
        <v>4068.15</v>
      </c>
    </row>
    <row r="30" spans="2:3" ht="16.5" thickBot="1" x14ac:dyDescent="0.3">
      <c r="B30" s="47" t="s">
        <v>27</v>
      </c>
      <c r="C30" s="120">
        <v>833.29</v>
      </c>
    </row>
    <row r="31" spans="2:3" ht="16.5" thickBot="1" x14ac:dyDescent="0.3">
      <c r="B31" s="47" t="s">
        <v>28</v>
      </c>
      <c r="C31" s="120"/>
    </row>
    <row r="32" spans="2:3" ht="16.5" thickBot="1" x14ac:dyDescent="0.3">
      <c r="B32" s="47" t="s">
        <v>29</v>
      </c>
      <c r="C32" s="121">
        <f>SUM(C33:C35)</f>
        <v>51897.45</v>
      </c>
    </row>
    <row r="33" spans="2:3" x14ac:dyDescent="0.25">
      <c r="B33" s="49" t="s">
        <v>30</v>
      </c>
      <c r="C33" s="138">
        <v>39278.639999999999</v>
      </c>
    </row>
    <row r="34" spans="2:3" x14ac:dyDescent="0.25">
      <c r="B34" s="50" t="s">
        <v>31</v>
      </c>
      <c r="C34" s="138">
        <v>12618.81</v>
      </c>
    </row>
    <row r="35" spans="2:3" ht="16.5" thickBot="1" x14ac:dyDescent="0.3">
      <c r="B35" s="53" t="s">
        <v>32</v>
      </c>
      <c r="C35" s="140"/>
    </row>
    <row r="36" spans="2:3" ht="16.5" thickBot="1" x14ac:dyDescent="0.3">
      <c r="B36" s="54" t="s">
        <v>33</v>
      </c>
      <c r="C36" s="141"/>
    </row>
    <row r="37" spans="2:3" ht="16.5" thickBot="1" x14ac:dyDescent="0.3">
      <c r="B37" s="47" t="s">
        <v>34</v>
      </c>
      <c r="C37" s="142">
        <v>5317.91</v>
      </c>
    </row>
    <row r="38" spans="2:3" ht="16.5" thickBot="1" x14ac:dyDescent="0.3">
      <c r="B38" s="47" t="s">
        <v>35</v>
      </c>
      <c r="C38" s="142"/>
    </row>
    <row r="39" spans="2:3" ht="16.5" thickBot="1" x14ac:dyDescent="0.3">
      <c r="B39" s="47" t="s">
        <v>36</v>
      </c>
      <c r="C39" s="142"/>
    </row>
    <row r="40" spans="2:3" ht="16.5" thickBot="1" x14ac:dyDescent="0.3">
      <c r="B40" s="47" t="s">
        <v>37</v>
      </c>
      <c r="C40" s="142"/>
    </row>
    <row r="41" spans="2:3" ht="16.5" thickBot="1" x14ac:dyDescent="0.3">
      <c r="B41" s="47" t="s">
        <v>38</v>
      </c>
      <c r="C41" s="142"/>
    </row>
    <row r="42" spans="2:3" ht="16.5" thickBot="1" x14ac:dyDescent="0.3">
      <c r="B42" s="55" t="s">
        <v>39</v>
      </c>
      <c r="C42" s="143">
        <v>51396.1</v>
      </c>
    </row>
    <row r="43" spans="2:3" ht="27.6" customHeight="1" thickTop="1" thickBot="1" x14ac:dyDescent="0.3">
      <c r="B43" s="52" t="s">
        <v>40</v>
      </c>
      <c r="C43" s="10">
        <v>651047.19999999995</v>
      </c>
    </row>
    <row r="44" spans="2:3" ht="25.7" customHeight="1" thickTop="1" thickBot="1" x14ac:dyDescent="0.3">
      <c r="B44" s="52" t="s">
        <v>41</v>
      </c>
      <c r="C44" s="10">
        <v>651047.19999999995</v>
      </c>
    </row>
    <row r="45" spans="2:3" ht="16.5" thickTop="1" x14ac:dyDescent="0.25"/>
  </sheetData>
  <sheetProtection algorithmName="SHA-512" hashValue="OfqeFWwZzQW5Ttqk0xA/A5qkHQgR6FF+wRVZrr9dA2GuncDL9WqtbKPps2850D+2niJtwHbWSZj/6CIgxoE1rA==" saltValue="cuhp1F9TaPLWKryAUBiV8g==" spinCount="100000" sheet="1" objects="1" scenarios="1"/>
  <mergeCells count="1">
    <mergeCell ref="B1:C1"/>
  </mergeCells>
  <dataValidations xWindow="745" yWindow="505" count="1">
    <dataValidation type="decimal" allowBlank="1" showInputMessage="1" showErrorMessage="1" errorTitle="Valor numérico" error="Por favor._x000a_Debe introducir un valor númérico" promptTitle="Valor numérico" prompt="Solamente admite un valor numérico" sqref="C4:C7 C65540:C65543 C131076:C131079 C196612:C196615 C262148:C262151 C327684:C327687 C393220:C393223 C458756:C458759 C524292:C524295 C589828:C589831 C655364:C655367 C720900:C720903 C786436:C786439 C851972:C851975 C917508:C917511 C983044:C983047 C33:C44 C65569:C65580 C131105:C131116 C196641:C196652 C262177:C262188 C327713:C327724 C393249:C393260 C458785:C458796 C524321:C524332 C589857:C589868 C655393:C655404 C720929:C720940 C786465:C786476 C852001:C852012 C917537:C917548 C983073:C983084 C23:C31 C65559:C65567 C131095:C131103 C196631:C196639 C262167:C262175 C327703:C327711 C393239:C393247 C458775:C458783 C524311:C524319 C589847:C589855 C655383:C655391 C720919:C720927 C786455:C786463 C851991:C851999 C917527:C917535 C983063:C983071 C10:C21 C65546:C65557 C131082:C131093 C196618:C196629 C262154:C262165 C327690:C327701 C393226:C393237 C458762:C458773 C524298:C524309 C589834:C589845 C655370:C655381 C720906:C720917 C786442:C786453 C851978:C851989 C917514:C917525 C983050:C983061" xr:uid="{00000000-0002-0000-0000-000000000000}">
      <formula1>-10000000</formula1>
      <formula2>10000000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E21"/>
  <sheetViews>
    <sheetView zoomScale="61" zoomScaleNormal="61" workbookViewId="0">
      <selection activeCell="D41" sqref="D41"/>
    </sheetView>
  </sheetViews>
  <sheetFormatPr baseColWidth="10" defaultRowHeight="15.75" x14ac:dyDescent="0.25"/>
  <cols>
    <col min="1" max="1" width="3" customWidth="1"/>
    <col min="2" max="2" width="40.5" style="4" customWidth="1"/>
    <col min="3" max="3" width="22.25" style="4" customWidth="1"/>
    <col min="4" max="4" width="26.5" style="4" customWidth="1"/>
    <col min="5" max="5" width="22.125" style="4" customWidth="1"/>
  </cols>
  <sheetData>
    <row r="1" spans="2:5" ht="45.2" customHeight="1" thickBot="1" x14ac:dyDescent="0.3">
      <c r="B1" s="146" t="s">
        <v>167</v>
      </c>
      <c r="C1" s="147"/>
      <c r="D1" s="147"/>
      <c r="E1" s="148"/>
    </row>
    <row r="2" spans="2:5" ht="20.25" thickTop="1" thickBot="1" x14ac:dyDescent="0.3">
      <c r="B2" s="149" t="s">
        <v>0</v>
      </c>
      <c r="C2" s="150"/>
      <c r="D2" s="151"/>
      <c r="E2" s="12"/>
    </row>
    <row r="3" spans="2:5" ht="48.95" customHeight="1" thickTop="1" thickBot="1" x14ac:dyDescent="0.3">
      <c r="B3" s="2"/>
      <c r="C3" s="3" t="s">
        <v>42</v>
      </c>
      <c r="D3" s="3" t="s">
        <v>159</v>
      </c>
      <c r="E3" s="3" t="s">
        <v>44</v>
      </c>
    </row>
    <row r="4" spans="2:5" ht="17.25" thickTop="1" thickBot="1" x14ac:dyDescent="0.3">
      <c r="B4" s="15" t="s">
        <v>45</v>
      </c>
      <c r="C4" s="39"/>
      <c r="D4" s="39"/>
      <c r="E4" s="16">
        <f>SUM(C4:D4)</f>
        <v>0</v>
      </c>
    </row>
    <row r="5" spans="2:5" ht="16.5" thickBot="1" x14ac:dyDescent="0.3">
      <c r="B5" s="17" t="s">
        <v>46</v>
      </c>
      <c r="C5" s="40"/>
      <c r="D5" s="40"/>
      <c r="E5" s="18">
        <f t="shared" ref="E5:E19" si="0">SUM(C5:D5)</f>
        <v>0</v>
      </c>
    </row>
    <row r="6" spans="2:5" ht="16.5" thickBot="1" x14ac:dyDescent="0.3">
      <c r="B6" s="17" t="s">
        <v>47</v>
      </c>
      <c r="C6" s="40"/>
      <c r="D6" s="40"/>
      <c r="E6" s="18">
        <f t="shared" si="0"/>
        <v>0</v>
      </c>
    </row>
    <row r="7" spans="2:5" ht="16.5" thickBot="1" x14ac:dyDescent="0.3">
      <c r="B7" s="17" t="s">
        <v>48</v>
      </c>
      <c r="C7" s="40"/>
      <c r="D7" s="40"/>
      <c r="E7" s="18">
        <f t="shared" si="0"/>
        <v>0</v>
      </c>
    </row>
    <row r="8" spans="2:5" ht="16.5" thickBot="1" x14ac:dyDescent="0.3">
      <c r="B8" s="17" t="s">
        <v>49</v>
      </c>
      <c r="C8" s="40"/>
      <c r="D8" s="40"/>
      <c r="E8" s="18">
        <f t="shared" si="0"/>
        <v>0</v>
      </c>
    </row>
    <row r="9" spans="2:5" ht="16.5" thickBot="1" x14ac:dyDescent="0.3">
      <c r="B9" s="17" t="s">
        <v>50</v>
      </c>
      <c r="C9" s="40"/>
      <c r="D9" s="40"/>
      <c r="E9" s="18">
        <f t="shared" si="0"/>
        <v>0</v>
      </c>
    </row>
    <row r="10" spans="2:5" ht="16.5" thickBot="1" x14ac:dyDescent="0.3">
      <c r="B10" s="17" t="s">
        <v>51</v>
      </c>
      <c r="C10" s="40"/>
      <c r="D10" s="40"/>
      <c r="E10" s="18">
        <f t="shared" si="0"/>
        <v>0</v>
      </c>
    </row>
    <row r="11" spans="2:5" ht="16.5" thickBot="1" x14ac:dyDescent="0.3">
      <c r="B11" s="17" t="s">
        <v>52</v>
      </c>
      <c r="C11" s="40"/>
      <c r="D11" s="40"/>
      <c r="E11" s="18">
        <f t="shared" si="0"/>
        <v>0</v>
      </c>
    </row>
    <row r="12" spans="2:5" ht="16.5" thickBot="1" x14ac:dyDescent="0.3">
      <c r="B12" s="17" t="s">
        <v>53</v>
      </c>
      <c r="C12" s="40"/>
      <c r="D12" s="40"/>
      <c r="E12" s="18">
        <f t="shared" si="0"/>
        <v>0</v>
      </c>
    </row>
    <row r="13" spans="2:5" ht="16.5" thickBot="1" x14ac:dyDescent="0.3">
      <c r="B13" s="17" t="s">
        <v>54</v>
      </c>
      <c r="C13" s="40"/>
      <c r="D13" s="40"/>
      <c r="E13" s="18">
        <f t="shared" si="0"/>
        <v>0</v>
      </c>
    </row>
    <row r="14" spans="2:5" ht="16.5" thickBot="1" x14ac:dyDescent="0.3">
      <c r="B14" s="17" t="s">
        <v>55</v>
      </c>
      <c r="C14" s="40"/>
      <c r="D14" s="40"/>
      <c r="E14" s="18">
        <f t="shared" si="0"/>
        <v>0</v>
      </c>
    </row>
    <row r="15" spans="2:5" ht="16.5" thickBot="1" x14ac:dyDescent="0.3">
      <c r="B15" s="17" t="s">
        <v>56</v>
      </c>
      <c r="C15" s="40"/>
      <c r="D15" s="40"/>
      <c r="E15" s="18">
        <f t="shared" si="0"/>
        <v>0</v>
      </c>
    </row>
    <row r="16" spans="2:5" ht="16.5" thickBot="1" x14ac:dyDescent="0.3">
      <c r="B16" s="17" t="s">
        <v>57</v>
      </c>
      <c r="C16" s="40">
        <v>30436.73</v>
      </c>
      <c r="D16" s="40">
        <v>9779.76</v>
      </c>
      <c r="E16" s="18">
        <f t="shared" si="0"/>
        <v>40216.49</v>
      </c>
    </row>
    <row r="17" spans="2:5" ht="16.5" thickBot="1" x14ac:dyDescent="0.3">
      <c r="B17" s="17" t="s">
        <v>58</v>
      </c>
      <c r="C17" s="40">
        <v>8840.32</v>
      </c>
      <c r="D17" s="40">
        <v>2840.64</v>
      </c>
      <c r="E17" s="18">
        <f t="shared" si="0"/>
        <v>11680.96</v>
      </c>
    </row>
    <row r="18" spans="2:5" ht="16.5" thickBot="1" x14ac:dyDescent="0.3">
      <c r="B18" s="19" t="s">
        <v>59</v>
      </c>
      <c r="C18" s="41"/>
      <c r="D18" s="41"/>
      <c r="E18" s="20">
        <f t="shared" si="0"/>
        <v>0</v>
      </c>
    </row>
    <row r="19" spans="2:5" ht="17.25" thickTop="1" thickBot="1" x14ac:dyDescent="0.3">
      <c r="B19" s="9" t="s">
        <v>60</v>
      </c>
      <c r="C19" s="11">
        <f>SUM(C4:C18)</f>
        <v>39277.050000000003</v>
      </c>
      <c r="D19" s="11">
        <f>SUM(D4:D18)</f>
        <v>12620.4</v>
      </c>
      <c r="E19" s="11">
        <f t="shared" si="0"/>
        <v>51897.450000000004</v>
      </c>
    </row>
    <row r="20" spans="2:5" ht="16.5" thickTop="1" x14ac:dyDescent="0.25"/>
    <row r="21" spans="2:5" x14ac:dyDescent="0.25">
      <c r="B21" s="152" t="s">
        <v>61</v>
      </c>
      <c r="C21" s="153"/>
      <c r="D21" s="153"/>
      <c r="E21" s="153"/>
    </row>
  </sheetData>
  <sheetProtection algorithmName="SHA-512" hashValue="xGmnD+eewHLsaWT2zWxnDuhMoypPESDzwOVuYXv29hEzDZ9F2KdZ4PWv7oA/E2cnY4Aix0hTChkxTfvq2ioanw==" saltValue="lLfPDqMAM5c2y5DXphv5OA==" spinCount="100000" sheet="1" objects="1" scenarios="1"/>
  <mergeCells count="3">
    <mergeCell ref="B1:E1"/>
    <mergeCell ref="B2:D2"/>
    <mergeCell ref="B21:E21"/>
  </mergeCells>
  <dataValidations xWindow="357" yWindow="503" count="1">
    <dataValidation type="decimal" allowBlank="1" showInputMessage="1" showErrorMessage="1" errorTitle="Valor numérico" error="Por favor._x000a_Debe introducir un valor númérico" promptTitle="Valor numérico" prompt="Solamente admite un valor numérico" sqref="C4:D18 C65540:D65554 C131076:D131090 C196612:D196626 C262148:D262162 C327684:D327698 C393220:D393234 C458756:D458770 C524292:D524306 C589828:D589842 C655364:D655378 C720900:D720914 C786436:D786450 C851972:D851986 C917508:D917522 C983044:D983058" xr:uid="{00000000-0002-0000-0100-000000000000}">
      <formula1>-10000000</formula1>
      <formula2>10000000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E14"/>
  <sheetViews>
    <sheetView zoomScale="83" zoomScaleNormal="83" workbookViewId="0">
      <selection activeCell="E8" sqref="E8"/>
    </sheetView>
  </sheetViews>
  <sheetFormatPr baseColWidth="10" defaultRowHeight="15.75" x14ac:dyDescent="0.25"/>
  <cols>
    <col min="1" max="1" width="2.5" customWidth="1"/>
    <col min="2" max="2" width="39.125" style="4" customWidth="1"/>
    <col min="3" max="3" width="23.5" style="4" bestFit="1" customWidth="1"/>
    <col min="4" max="4" width="20.5" style="4" customWidth="1"/>
    <col min="5" max="5" width="21.5" style="4" customWidth="1"/>
  </cols>
  <sheetData>
    <row r="1" spans="2:5" ht="45.2" customHeight="1" thickTop="1" thickBot="1" x14ac:dyDescent="0.3">
      <c r="B1" s="154" t="s">
        <v>174</v>
      </c>
      <c r="C1" s="155"/>
      <c r="D1" s="155"/>
      <c r="E1" s="156"/>
    </row>
    <row r="2" spans="2:5" ht="20.25" thickTop="1" thickBot="1" x14ac:dyDescent="0.3">
      <c r="B2" s="154" t="s">
        <v>0</v>
      </c>
      <c r="C2" s="155"/>
      <c r="D2" s="155"/>
      <c r="E2" s="38"/>
    </row>
    <row r="3" spans="2:5" ht="23.85" customHeight="1" thickTop="1" thickBot="1" x14ac:dyDescent="0.3">
      <c r="B3" s="13"/>
      <c r="C3" s="3" t="s">
        <v>62</v>
      </c>
      <c r="D3" s="3" t="s">
        <v>43</v>
      </c>
      <c r="E3" s="3" t="s">
        <v>44</v>
      </c>
    </row>
    <row r="4" spans="2:5" ht="17.25" thickTop="1" thickBot="1" x14ac:dyDescent="0.3">
      <c r="B4" s="15" t="s">
        <v>63</v>
      </c>
      <c r="C4" s="39"/>
      <c r="D4" s="39"/>
      <c r="E4" s="21">
        <f>SUM(C4:D4)</f>
        <v>0</v>
      </c>
    </row>
    <row r="5" spans="2:5" ht="16.5" thickBot="1" x14ac:dyDescent="0.3">
      <c r="B5" s="22" t="s">
        <v>64</v>
      </c>
      <c r="C5" s="40"/>
      <c r="D5" s="40"/>
      <c r="E5" s="23">
        <f t="shared" ref="E5:E11" si="0">SUM(C5:D5)</f>
        <v>0</v>
      </c>
    </row>
    <row r="6" spans="2:5" ht="16.5" thickBot="1" x14ac:dyDescent="0.3">
      <c r="B6" s="17" t="s">
        <v>65</v>
      </c>
      <c r="C6" s="40"/>
      <c r="D6" s="40"/>
      <c r="E6" s="23">
        <f t="shared" si="0"/>
        <v>0</v>
      </c>
    </row>
    <row r="7" spans="2:5" ht="16.5" thickBot="1" x14ac:dyDescent="0.3">
      <c r="B7" s="22" t="s">
        <v>66</v>
      </c>
      <c r="C7" s="40"/>
      <c r="D7" s="40"/>
      <c r="E7" s="23">
        <f t="shared" si="0"/>
        <v>0</v>
      </c>
    </row>
    <row r="8" spans="2:5" ht="16.5" thickBot="1" x14ac:dyDescent="0.3">
      <c r="B8" s="22" t="s">
        <v>67</v>
      </c>
      <c r="C8" s="40"/>
      <c r="D8" s="40"/>
      <c r="E8" s="23">
        <f t="shared" si="0"/>
        <v>0</v>
      </c>
    </row>
    <row r="9" spans="2:5" ht="16.5" thickBot="1" x14ac:dyDescent="0.3">
      <c r="B9" s="22" t="s">
        <v>68</v>
      </c>
      <c r="C9" s="40"/>
      <c r="D9" s="40"/>
      <c r="E9" s="23">
        <f t="shared" si="0"/>
        <v>0</v>
      </c>
    </row>
    <row r="10" spans="2:5" ht="16.5" thickBot="1" x14ac:dyDescent="0.3">
      <c r="B10" s="22" t="s">
        <v>69</v>
      </c>
      <c r="C10" s="40"/>
      <c r="D10" s="40"/>
      <c r="E10" s="23">
        <f t="shared" si="0"/>
        <v>0</v>
      </c>
    </row>
    <row r="11" spans="2:5" ht="16.5" thickBot="1" x14ac:dyDescent="0.3">
      <c r="B11" s="24" t="s">
        <v>70</v>
      </c>
      <c r="C11" s="41"/>
      <c r="D11" s="41"/>
      <c r="E11" s="25">
        <f t="shared" si="0"/>
        <v>0</v>
      </c>
    </row>
    <row r="12" spans="2:5" ht="17.25" thickTop="1" thickBot="1" x14ac:dyDescent="0.3">
      <c r="B12" s="9" t="s">
        <v>60</v>
      </c>
      <c r="C12" s="14">
        <f>SUM(C4:C11)</f>
        <v>0</v>
      </c>
      <c r="D12" s="14">
        <f>SUM(D4:D11)</f>
        <v>0</v>
      </c>
      <c r="E12" s="14">
        <f>SUM(E4:E11)</f>
        <v>0</v>
      </c>
    </row>
    <row r="13" spans="2:5" ht="16.5" thickTop="1" x14ac:dyDescent="0.25"/>
    <row r="14" spans="2:5" x14ac:dyDescent="0.25">
      <c r="B14" s="152" t="s">
        <v>71</v>
      </c>
      <c r="C14" s="157"/>
      <c r="D14" s="157"/>
      <c r="E14" s="157"/>
    </row>
  </sheetData>
  <sheetProtection algorithmName="SHA-512" hashValue="cuKfhsqAfezJGiXL0lVC7o8VQm1zhlchtf+ynXdNzuh4cfAJtOjJgrOhJ1qP66MuWnINC3zHAhbu4dTMDmIfIg==" saltValue="VpC2zxJ+moRruM4UeaNpSg==" spinCount="100000" sheet="1" objects="1" scenarios="1"/>
  <mergeCells count="3">
    <mergeCell ref="B1:E1"/>
    <mergeCell ref="B2:D2"/>
    <mergeCell ref="B14:E14"/>
  </mergeCells>
  <dataValidations count="1">
    <dataValidation type="decimal" allowBlank="1" showInputMessage="1" showErrorMessage="1" errorTitle="Valor numérico" error="Por favor._x000a_Debe introducir un valor númérico" promptTitle="Valor numérico" prompt="Solamente admite un valor numérico" sqref="C4:D11 C65540:D65547 C131076:D131083 C196612:D196619 C262148:D262155 C327684:D327691 C393220:D393227 C458756:D458763 C524292:D524299 C589828:D589835 C655364:D655371 C720900:D720907 C786436:D786443 C851972:D851979 C917508:D917515 C983044:D983051" xr:uid="{00000000-0002-0000-0200-000000000000}">
      <formula1>-10000000</formula1>
      <formula2>10000000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F64"/>
  <sheetViews>
    <sheetView topLeftCell="B1" zoomScale="65" zoomScaleNormal="65" workbookViewId="0">
      <selection activeCell="C63" sqref="C63"/>
    </sheetView>
  </sheetViews>
  <sheetFormatPr baseColWidth="10" defaultColWidth="11.25" defaultRowHeight="15.75" x14ac:dyDescent="0.25"/>
  <cols>
    <col min="1" max="1" width="1.625" style="44" customWidth="1"/>
    <col min="2" max="2" width="59.125" style="60" bestFit="1" customWidth="1"/>
    <col min="3" max="3" width="17.75" style="109" bestFit="1" customWidth="1"/>
    <col min="4" max="4" width="11.25" style="44"/>
    <col min="5" max="5" width="19.75" style="44" customWidth="1"/>
    <col min="6" max="6" width="24.625" style="81" customWidth="1"/>
    <col min="7" max="16384" width="11.25" style="44"/>
  </cols>
  <sheetData>
    <row r="1" spans="2:6" ht="44.1" customHeight="1" thickBot="1" x14ac:dyDescent="0.3">
      <c r="B1" s="158" t="s">
        <v>168</v>
      </c>
      <c r="C1" s="159"/>
      <c r="D1" s="59"/>
      <c r="E1" s="162" t="s">
        <v>184</v>
      </c>
      <c r="F1" s="163"/>
    </row>
    <row r="2" spans="2:6" ht="20.25" thickTop="1" thickBot="1" x14ac:dyDescent="0.3">
      <c r="B2" s="73" t="s">
        <v>0</v>
      </c>
      <c r="C2" s="112"/>
      <c r="D2" s="59"/>
      <c r="E2" s="61" t="s">
        <v>175</v>
      </c>
      <c r="F2" s="78">
        <f>SUM(F3:F7)</f>
        <v>1787</v>
      </c>
    </row>
    <row r="3" spans="2:6" ht="24.4" customHeight="1" thickTop="1" thickBot="1" x14ac:dyDescent="0.3">
      <c r="B3" s="160" t="s">
        <v>185</v>
      </c>
      <c r="C3" s="161"/>
      <c r="D3" s="59"/>
      <c r="E3" s="74" t="s">
        <v>186</v>
      </c>
      <c r="F3" s="79">
        <v>660</v>
      </c>
    </row>
    <row r="4" spans="2:6" ht="36.950000000000003" customHeight="1" thickTop="1" thickBot="1" x14ac:dyDescent="0.3">
      <c r="B4" s="61" t="s">
        <v>72</v>
      </c>
      <c r="C4" s="75">
        <f>C5+C19+C27+C41+SUM(C50:C63)</f>
        <v>1787</v>
      </c>
      <c r="D4" s="59"/>
      <c r="E4" s="74" t="s">
        <v>187</v>
      </c>
      <c r="F4" s="79"/>
    </row>
    <row r="5" spans="2:6" ht="23.25" customHeight="1" thickTop="1" thickBot="1" x14ac:dyDescent="0.3">
      <c r="B5" s="62" t="s">
        <v>73</v>
      </c>
      <c r="C5" s="76">
        <f>(SUM(C6:C12))+C17+C18</f>
        <v>226</v>
      </c>
      <c r="D5" s="59"/>
      <c r="E5" s="74" t="s">
        <v>113</v>
      </c>
      <c r="F5" s="79">
        <v>54</v>
      </c>
    </row>
    <row r="6" spans="2:6" ht="21.4" customHeight="1" thickTop="1" thickBot="1" x14ac:dyDescent="0.3">
      <c r="B6" s="63" t="s">
        <v>74</v>
      </c>
      <c r="C6" s="113"/>
      <c r="D6" s="59"/>
      <c r="E6" s="74" t="s">
        <v>114</v>
      </c>
      <c r="F6" s="79">
        <v>372</v>
      </c>
    </row>
    <row r="7" spans="2:6" ht="20.25" thickTop="1" thickBot="1" x14ac:dyDescent="0.3">
      <c r="B7" s="63" t="s">
        <v>75</v>
      </c>
      <c r="C7" s="113">
        <v>161</v>
      </c>
      <c r="D7" s="59"/>
      <c r="E7" s="74" t="s">
        <v>116</v>
      </c>
      <c r="F7" s="79">
        <v>701</v>
      </c>
    </row>
    <row r="8" spans="2:6" ht="16.5" thickTop="1" x14ac:dyDescent="0.25">
      <c r="B8" s="63" t="s">
        <v>76</v>
      </c>
      <c r="C8" s="113"/>
      <c r="D8" s="59"/>
      <c r="E8" s="59"/>
      <c r="F8" s="80"/>
    </row>
    <row r="9" spans="2:6" x14ac:dyDescent="0.25">
      <c r="B9" s="63" t="s">
        <v>176</v>
      </c>
      <c r="C9" s="113">
        <v>8</v>
      </c>
      <c r="D9" s="59"/>
      <c r="E9" s="59"/>
      <c r="F9" s="80"/>
    </row>
    <row r="10" spans="2:6" x14ac:dyDescent="0.25">
      <c r="B10" s="63" t="s">
        <v>77</v>
      </c>
      <c r="C10" s="113"/>
      <c r="D10" s="59"/>
      <c r="E10" s="59"/>
      <c r="F10" s="80"/>
    </row>
    <row r="11" spans="2:6" ht="16.5" thickBot="1" x14ac:dyDescent="0.3">
      <c r="B11" s="63" t="s">
        <v>173</v>
      </c>
      <c r="C11" s="113"/>
      <c r="D11" s="59"/>
      <c r="E11" s="59"/>
      <c r="F11" s="80"/>
    </row>
    <row r="12" spans="2:6" ht="16.5" thickBot="1" x14ac:dyDescent="0.3">
      <c r="B12" s="64" t="s">
        <v>78</v>
      </c>
      <c r="C12" s="77">
        <f>SUM(C13:C16)</f>
        <v>13</v>
      </c>
      <c r="D12" s="59"/>
      <c r="E12" s="59"/>
      <c r="F12" s="80"/>
    </row>
    <row r="13" spans="2:6" x14ac:dyDescent="0.25">
      <c r="B13" s="65" t="s">
        <v>79</v>
      </c>
      <c r="C13" s="114">
        <v>13</v>
      </c>
      <c r="D13" s="59"/>
      <c r="E13" s="59"/>
      <c r="F13" s="80"/>
    </row>
    <row r="14" spans="2:6" x14ac:dyDescent="0.25">
      <c r="B14" s="65" t="s">
        <v>80</v>
      </c>
      <c r="C14" s="114"/>
      <c r="D14" s="59"/>
      <c r="E14" s="59"/>
      <c r="F14" s="80"/>
    </row>
    <row r="15" spans="2:6" x14ac:dyDescent="0.25">
      <c r="B15" s="65" t="s">
        <v>81</v>
      </c>
      <c r="C15" s="114"/>
      <c r="D15" s="59"/>
      <c r="E15" s="59"/>
      <c r="F15" s="80"/>
    </row>
    <row r="16" spans="2:6" ht="16.5" thickBot="1" x14ac:dyDescent="0.3">
      <c r="B16" s="65" t="s">
        <v>10</v>
      </c>
      <c r="C16" s="114"/>
      <c r="D16" s="59"/>
      <c r="E16" s="59"/>
      <c r="F16" s="80"/>
    </row>
    <row r="17" spans="2:6" ht="16.5" thickBot="1" x14ac:dyDescent="0.3">
      <c r="B17" s="66" t="s">
        <v>82</v>
      </c>
      <c r="C17" s="115">
        <v>40</v>
      </c>
      <c r="D17" s="59"/>
      <c r="E17" s="59"/>
      <c r="F17" s="80"/>
    </row>
    <row r="18" spans="2:6" ht="16.5" thickBot="1" x14ac:dyDescent="0.3">
      <c r="B18" s="66" t="s">
        <v>83</v>
      </c>
      <c r="C18" s="115">
        <v>4</v>
      </c>
      <c r="D18" s="59"/>
      <c r="E18" s="59"/>
      <c r="F18" s="80"/>
    </row>
    <row r="19" spans="2:6" ht="20.25" thickTop="1" thickBot="1" x14ac:dyDescent="0.3">
      <c r="B19" s="62" t="s">
        <v>84</v>
      </c>
      <c r="C19" s="76">
        <f>SUM(C20:C26)</f>
        <v>42</v>
      </c>
      <c r="D19" s="59"/>
      <c r="E19" s="59"/>
      <c r="F19" s="80"/>
    </row>
    <row r="20" spans="2:6" ht="16.5" thickTop="1" x14ac:dyDescent="0.25">
      <c r="B20" s="67" t="s">
        <v>85</v>
      </c>
      <c r="C20" s="113">
        <v>18</v>
      </c>
      <c r="D20" s="59"/>
      <c r="E20" s="59"/>
      <c r="F20" s="80"/>
    </row>
    <row r="21" spans="2:6" x14ac:dyDescent="0.25">
      <c r="B21" s="68" t="s">
        <v>86</v>
      </c>
      <c r="C21" s="113">
        <v>19</v>
      </c>
      <c r="D21" s="59"/>
      <c r="E21" s="59"/>
      <c r="F21" s="80"/>
    </row>
    <row r="22" spans="2:6" x14ac:dyDescent="0.25">
      <c r="B22" s="68" t="s">
        <v>87</v>
      </c>
      <c r="C22" s="113">
        <v>1</v>
      </c>
      <c r="D22" s="59"/>
      <c r="E22" s="59"/>
      <c r="F22" s="80"/>
    </row>
    <row r="23" spans="2:6" x14ac:dyDescent="0.25">
      <c r="B23" s="68" t="s">
        <v>88</v>
      </c>
      <c r="C23" s="113">
        <v>4</v>
      </c>
      <c r="D23" s="59"/>
      <c r="E23" s="59"/>
      <c r="F23" s="80"/>
    </row>
    <row r="24" spans="2:6" x14ac:dyDescent="0.25">
      <c r="B24" s="68" t="s">
        <v>89</v>
      </c>
      <c r="C24" s="113"/>
      <c r="D24" s="59"/>
      <c r="E24" s="59"/>
      <c r="F24" s="80"/>
    </row>
    <row r="25" spans="2:6" x14ac:dyDescent="0.25">
      <c r="B25" s="68" t="s">
        <v>90</v>
      </c>
      <c r="C25" s="113"/>
      <c r="D25" s="59"/>
      <c r="E25" s="59"/>
      <c r="F25" s="80"/>
    </row>
    <row r="26" spans="2:6" ht="16.5" thickBot="1" x14ac:dyDescent="0.3">
      <c r="B26" s="69" t="s">
        <v>10</v>
      </c>
      <c r="C26" s="113"/>
      <c r="D26" s="59"/>
      <c r="E26" s="59"/>
      <c r="F26" s="80"/>
    </row>
    <row r="27" spans="2:6" ht="20.25" thickTop="1" thickBot="1" x14ac:dyDescent="0.3">
      <c r="B27" s="62" t="s">
        <v>91</v>
      </c>
      <c r="C27" s="76">
        <f>SUM(C28:C40)</f>
        <v>109</v>
      </c>
      <c r="D27" s="59"/>
      <c r="E27" s="59"/>
      <c r="F27" s="80"/>
    </row>
    <row r="28" spans="2:6" ht="16.5" thickTop="1" x14ac:dyDescent="0.25">
      <c r="B28" s="67" t="s">
        <v>92</v>
      </c>
      <c r="C28" s="113">
        <v>3</v>
      </c>
      <c r="D28" s="59"/>
      <c r="E28" s="59"/>
      <c r="F28" s="80"/>
    </row>
    <row r="29" spans="2:6" x14ac:dyDescent="0.25">
      <c r="B29" s="68" t="s">
        <v>93</v>
      </c>
      <c r="C29" s="113">
        <v>11</v>
      </c>
      <c r="D29" s="59"/>
      <c r="E29" s="59"/>
      <c r="F29" s="80"/>
    </row>
    <row r="30" spans="2:6" x14ac:dyDescent="0.25">
      <c r="B30" s="68" t="s">
        <v>94</v>
      </c>
      <c r="C30" s="113">
        <v>5</v>
      </c>
      <c r="D30" s="59"/>
      <c r="E30" s="59"/>
      <c r="F30" s="80"/>
    </row>
    <row r="31" spans="2:6" x14ac:dyDescent="0.25">
      <c r="B31" s="68" t="s">
        <v>95</v>
      </c>
      <c r="C31" s="113">
        <v>2</v>
      </c>
      <c r="D31" s="59"/>
      <c r="E31" s="59"/>
      <c r="F31" s="80"/>
    </row>
    <row r="32" spans="2:6" x14ac:dyDescent="0.25">
      <c r="B32" s="68" t="s">
        <v>96</v>
      </c>
      <c r="C32" s="113"/>
      <c r="D32" s="59"/>
      <c r="E32" s="59"/>
      <c r="F32" s="80"/>
    </row>
    <row r="33" spans="2:6" x14ac:dyDescent="0.25">
      <c r="B33" s="68" t="s">
        <v>97</v>
      </c>
      <c r="C33" s="113">
        <v>6</v>
      </c>
      <c r="D33" s="59"/>
      <c r="E33" s="59"/>
      <c r="F33" s="80"/>
    </row>
    <row r="34" spans="2:6" x14ac:dyDescent="0.25">
      <c r="B34" s="68" t="s">
        <v>98</v>
      </c>
      <c r="C34" s="113"/>
      <c r="D34" s="59"/>
      <c r="E34" s="59"/>
      <c r="F34" s="80"/>
    </row>
    <row r="35" spans="2:6" x14ac:dyDescent="0.25">
      <c r="B35" s="68" t="s">
        <v>99</v>
      </c>
      <c r="C35" s="113"/>
      <c r="D35" s="59"/>
      <c r="E35" s="59"/>
      <c r="F35" s="80"/>
    </row>
    <row r="36" spans="2:6" x14ac:dyDescent="0.25">
      <c r="B36" s="68" t="s">
        <v>177</v>
      </c>
      <c r="C36" s="113">
        <v>3</v>
      </c>
      <c r="D36" s="59"/>
      <c r="E36" s="59"/>
      <c r="F36" s="80"/>
    </row>
    <row r="37" spans="2:6" x14ac:dyDescent="0.25">
      <c r="B37" s="68" t="s">
        <v>82</v>
      </c>
      <c r="C37" s="113"/>
      <c r="D37" s="59"/>
      <c r="E37" s="59"/>
      <c r="F37" s="80"/>
    </row>
    <row r="38" spans="2:6" x14ac:dyDescent="0.25">
      <c r="B38" s="68" t="s">
        <v>100</v>
      </c>
      <c r="C38" s="113">
        <v>63</v>
      </c>
      <c r="D38" s="59"/>
      <c r="E38" s="59"/>
      <c r="F38" s="80"/>
    </row>
    <row r="39" spans="2:6" x14ac:dyDescent="0.25">
      <c r="B39" s="70" t="s">
        <v>188</v>
      </c>
      <c r="C39" s="113">
        <v>1</v>
      </c>
      <c r="D39" s="59"/>
      <c r="E39" s="59"/>
      <c r="F39" s="80"/>
    </row>
    <row r="40" spans="2:6" ht="16.5" thickBot="1" x14ac:dyDescent="0.3">
      <c r="B40" s="70" t="s">
        <v>10</v>
      </c>
      <c r="C40" s="116">
        <v>15</v>
      </c>
      <c r="D40" s="59"/>
      <c r="E40" s="59"/>
      <c r="F40" s="80"/>
    </row>
    <row r="41" spans="2:6" ht="20.25" thickTop="1" thickBot="1" x14ac:dyDescent="0.3">
      <c r="B41" s="62" t="s">
        <v>101</v>
      </c>
      <c r="C41" s="76">
        <f>(SUM(C42:C45))+C49</f>
        <v>294</v>
      </c>
      <c r="D41" s="59"/>
      <c r="E41" s="59"/>
      <c r="F41" s="80"/>
    </row>
    <row r="42" spans="2:6" ht="16.5" thickTop="1" x14ac:dyDescent="0.25">
      <c r="B42" s="67" t="s">
        <v>102</v>
      </c>
      <c r="C42" s="113">
        <v>6</v>
      </c>
      <c r="D42" s="59"/>
      <c r="E42" s="59"/>
      <c r="F42" s="80"/>
    </row>
    <row r="43" spans="2:6" x14ac:dyDescent="0.25">
      <c r="B43" s="68" t="s">
        <v>103</v>
      </c>
      <c r="C43" s="113"/>
      <c r="D43" s="59"/>
      <c r="E43" s="59"/>
      <c r="F43" s="80"/>
    </row>
    <row r="44" spans="2:6" ht="16.5" thickBot="1" x14ac:dyDescent="0.3">
      <c r="B44" s="69" t="s">
        <v>104</v>
      </c>
      <c r="C44" s="113"/>
      <c r="D44" s="59"/>
      <c r="E44" s="59"/>
      <c r="F44" s="80"/>
    </row>
    <row r="45" spans="2:6" ht="16.5" thickBot="1" x14ac:dyDescent="0.3">
      <c r="B45" s="71" t="s">
        <v>105</v>
      </c>
      <c r="C45" s="77">
        <f>SUM(C46:C48)</f>
        <v>288</v>
      </c>
      <c r="D45" s="59"/>
      <c r="E45" s="59"/>
      <c r="F45" s="80"/>
    </row>
    <row r="46" spans="2:6" x14ac:dyDescent="0.25">
      <c r="B46" s="72" t="s">
        <v>106</v>
      </c>
      <c r="C46" s="117"/>
      <c r="D46" s="59"/>
      <c r="E46" s="59"/>
      <c r="F46" s="80"/>
    </row>
    <row r="47" spans="2:6" x14ac:dyDescent="0.25">
      <c r="B47" s="72" t="s">
        <v>107</v>
      </c>
      <c r="C47" s="117"/>
      <c r="D47" s="59"/>
      <c r="E47" s="59"/>
      <c r="F47" s="80"/>
    </row>
    <row r="48" spans="2:6" ht="16.350000000000001" customHeight="1" x14ac:dyDescent="0.25">
      <c r="B48" s="72" t="s">
        <v>108</v>
      </c>
      <c r="C48" s="117">
        <v>288</v>
      </c>
      <c r="D48" s="59"/>
      <c r="E48" s="59"/>
      <c r="F48" s="80"/>
    </row>
    <row r="49" spans="2:6" ht="16.5" thickBot="1" x14ac:dyDescent="0.3">
      <c r="B49" s="69" t="s">
        <v>10</v>
      </c>
      <c r="C49" s="118"/>
      <c r="D49" s="59"/>
      <c r="E49" s="59"/>
      <c r="F49" s="80"/>
    </row>
    <row r="50" spans="2:6" ht="19.5" customHeight="1" thickTop="1" thickBot="1" x14ac:dyDescent="0.3">
      <c r="B50" s="62" t="s">
        <v>183</v>
      </c>
      <c r="C50" s="119"/>
      <c r="D50" s="59"/>
      <c r="E50" s="59"/>
      <c r="F50" s="80"/>
    </row>
    <row r="51" spans="2:6" ht="17.649999999999999" customHeight="1" thickTop="1" thickBot="1" x14ac:dyDescent="0.3">
      <c r="B51" s="62" t="s">
        <v>111</v>
      </c>
      <c r="C51" s="119">
        <v>7</v>
      </c>
      <c r="D51" s="59"/>
      <c r="E51" s="59"/>
      <c r="F51" s="80"/>
    </row>
    <row r="52" spans="2:6" ht="20.25" thickTop="1" thickBot="1" x14ac:dyDescent="0.3">
      <c r="B52" s="62" t="s">
        <v>109</v>
      </c>
      <c r="C52" s="119"/>
      <c r="D52" s="59"/>
      <c r="E52" s="59"/>
      <c r="F52" s="80"/>
    </row>
    <row r="53" spans="2:6" ht="20.25" thickTop="1" thickBot="1" x14ac:dyDescent="0.3">
      <c r="B53" s="62" t="s">
        <v>180</v>
      </c>
      <c r="C53" s="119"/>
      <c r="D53" s="59"/>
      <c r="E53" s="59"/>
      <c r="F53" s="80"/>
    </row>
    <row r="54" spans="2:6" ht="20.25" thickTop="1" thickBot="1" x14ac:dyDescent="0.3">
      <c r="B54" s="62" t="s">
        <v>189</v>
      </c>
      <c r="C54" s="119"/>
      <c r="D54" s="59"/>
      <c r="E54" s="59"/>
      <c r="F54" s="80"/>
    </row>
    <row r="55" spans="2:6" ht="20.25" thickTop="1" thickBot="1" x14ac:dyDescent="0.3">
      <c r="B55" s="62" t="s">
        <v>179</v>
      </c>
      <c r="C55" s="119">
        <v>41</v>
      </c>
      <c r="D55" s="59"/>
      <c r="E55" s="59"/>
      <c r="F55" s="80"/>
    </row>
    <row r="56" spans="2:6" ht="20.25" thickTop="1" thickBot="1" x14ac:dyDescent="0.3">
      <c r="B56" s="62" t="s">
        <v>110</v>
      </c>
      <c r="C56" s="119">
        <v>12</v>
      </c>
      <c r="D56" s="59"/>
      <c r="E56" s="59"/>
      <c r="F56" s="80"/>
    </row>
    <row r="57" spans="2:6" ht="20.25" thickTop="1" thickBot="1" x14ac:dyDescent="0.3">
      <c r="B57" s="62" t="s">
        <v>181</v>
      </c>
      <c r="C57" s="119">
        <v>171</v>
      </c>
      <c r="D57" s="59"/>
      <c r="E57" s="59"/>
      <c r="F57" s="80"/>
    </row>
    <row r="58" spans="2:6" ht="20.25" thickTop="1" thickBot="1" x14ac:dyDescent="0.3">
      <c r="B58" s="62" t="s">
        <v>115</v>
      </c>
      <c r="C58" s="119">
        <v>35</v>
      </c>
      <c r="D58" s="59"/>
      <c r="E58" s="59"/>
      <c r="F58" s="80"/>
    </row>
    <row r="59" spans="2:6" ht="20.25" thickTop="1" thickBot="1" x14ac:dyDescent="0.3">
      <c r="B59" s="62" t="s">
        <v>190</v>
      </c>
      <c r="C59" s="119">
        <v>38</v>
      </c>
      <c r="D59" s="59"/>
      <c r="E59" s="59"/>
      <c r="F59" s="80"/>
    </row>
    <row r="60" spans="2:6" ht="20.25" thickTop="1" thickBot="1" x14ac:dyDescent="0.3">
      <c r="B60" s="62" t="s">
        <v>182</v>
      </c>
      <c r="C60" s="119">
        <v>5</v>
      </c>
      <c r="D60" s="59"/>
      <c r="E60" s="59"/>
      <c r="F60" s="80"/>
    </row>
    <row r="61" spans="2:6" ht="20.25" thickTop="1" thickBot="1" x14ac:dyDescent="0.3">
      <c r="B61" s="62" t="s">
        <v>178</v>
      </c>
      <c r="C61" s="119">
        <v>9</v>
      </c>
      <c r="D61" s="59"/>
      <c r="E61" s="59"/>
      <c r="F61" s="80"/>
    </row>
    <row r="62" spans="2:6" ht="20.25" thickTop="1" thickBot="1" x14ac:dyDescent="0.3">
      <c r="B62" s="62" t="s">
        <v>112</v>
      </c>
      <c r="C62" s="119"/>
      <c r="D62" s="59"/>
      <c r="E62" s="59"/>
      <c r="F62" s="80"/>
    </row>
    <row r="63" spans="2:6" ht="20.25" thickTop="1" thickBot="1" x14ac:dyDescent="0.3">
      <c r="B63" s="62" t="s">
        <v>116</v>
      </c>
      <c r="C63" s="119">
        <v>798</v>
      </c>
      <c r="D63" s="59"/>
      <c r="E63" s="59"/>
      <c r="F63" s="80"/>
    </row>
    <row r="64" spans="2:6" ht="16.5" thickTop="1" x14ac:dyDescent="0.25"/>
  </sheetData>
  <sheetProtection algorithmName="SHA-512" hashValue="cm2+t7LmjHG5uWDu3wTNNgrPrNCp8pvtZ0QdnHFjTYkqDpLZC/2AqRQnMm9QrRelnm9B9FZ5+ZMH/1X/G3iE0A==" saltValue="8msrTQTWdh4OhWP+GoLpXg==" spinCount="100000" sheet="1" objects="1" scenarios="1"/>
  <mergeCells count="3">
    <mergeCell ref="B1:C1"/>
    <mergeCell ref="B3:C3"/>
    <mergeCell ref="E1:F1"/>
  </mergeCells>
  <dataValidations count="1">
    <dataValidation type="decimal" allowBlank="1" showInputMessage="1" showErrorMessage="1" errorTitle="Valor numérico" error="Por favor._x000a_Debe introducir un valor númérico" promptTitle="Valor numérico" prompt="Solamente admite un valor numérico" sqref="C65537:C65540 C131073:C131076 C196609:C196612 C262145:C262148 C327681:C327684 C393217:C393220 C458753:C458756 C524289:C524292 C589825:C589828 C655361:C655364 C720897:C720900 C786433:C786436 C851969:C851972 C917505:C917508 C983041:C983044 C983078:C983098 C65542:C65547 C131078:C131083 C196614:C196619 C262150:C262155 C327686:C327691 C393222:C393227 C458758:C458763 C524294:C524299 C589830:C589835 C655366:C655371 C720902:C720907 C786438:C786443 C851974:C851979 C917510:C917515 C983046:C983051 C65549:C65555 C131085:C131091 C196621:C196627 C262157:C262163 C327693:C327699 C393229:C393235 C458765:C458771 C524301:C524307 C589837:C589843 C655373:C655379 C720909:C720915 C786445:C786451 C851981:C851987 C917517:C917523 C983053:C983059 C65557:C65568 C131093:C131104 C196629:C196640 C262165:C262176 C327701:C327712 C393237:C393248 C458773:C458784 C524309:C524320 C589845:C589856 C655381:C655392 C720917:C720928 C786453:C786464 C851989:C852000 C917525:C917536 C983061:C983072 C46:C63 C65570:C65572 C131106:C131108 C196642:C196644 C262178:C262180 C327714:C327716 C393250:C393252 C458786:C458788 C524322:C524324 C589858:C589860 C655394:C655396 C720930:C720932 C786466:C786468 C852002:C852004 C917538:C917540 C983074:C983076 C65574:C65594 C131110:C131130 C196646:C196666 C262182:C262202 C327718:C327738 C393254:C393274 C458790:C458810 C524326:C524346 C589862:C589882 C655398:C655418 C720934:C720954 C786470:C786490 C852006:C852026 C917542:C917562 C13:C18 C6:C11 C20:C26 C42:C44 C28:C40 F3:F7" xr:uid="{00000000-0002-0000-0300-000000000000}">
      <formula1>-10000000</formula1>
      <formula2>10000000</formula2>
    </dataValidation>
  </dataValidations>
  <pageMargins left="0.23622047244094491" right="0.23622047244094491" top="0.74803149606299213" bottom="0.74803149606299213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H20"/>
  <sheetViews>
    <sheetView workbookViewId="0">
      <selection activeCell="C3" sqref="C3"/>
    </sheetView>
  </sheetViews>
  <sheetFormatPr baseColWidth="10" defaultColWidth="11.25" defaultRowHeight="15.75" x14ac:dyDescent="0.25"/>
  <cols>
    <col min="1" max="1" width="2.625" style="44" customWidth="1"/>
    <col min="2" max="2" width="54.5" style="82" bestFit="1" customWidth="1"/>
    <col min="3" max="3" width="16.625" style="90" customWidth="1"/>
    <col min="4" max="4" width="15.75" style="82" bestFit="1" customWidth="1"/>
    <col min="5" max="5" width="11.5" style="82" bestFit="1" customWidth="1"/>
    <col min="6" max="6" width="13.75" style="82" bestFit="1" customWidth="1"/>
    <col min="7" max="7" width="12.5" style="82" bestFit="1" customWidth="1"/>
    <col min="8" max="8" width="10.75" style="82" bestFit="1"/>
    <col min="9" max="16384" width="11.25" style="44"/>
  </cols>
  <sheetData>
    <row r="1" spans="2:8" ht="45.2" customHeight="1" thickBot="1" x14ac:dyDescent="0.3">
      <c r="B1" s="164" t="s">
        <v>169</v>
      </c>
      <c r="C1" s="165"/>
      <c r="D1" s="45"/>
      <c r="E1" s="45"/>
      <c r="F1" s="45"/>
      <c r="G1" s="45"/>
      <c r="H1" s="45"/>
    </row>
    <row r="2" spans="2:8" ht="20.25" thickTop="1" thickBot="1" x14ac:dyDescent="0.3">
      <c r="B2" s="43" t="s">
        <v>0</v>
      </c>
      <c r="C2" s="84"/>
      <c r="D2" s="45"/>
      <c r="E2" s="45"/>
      <c r="F2" s="45"/>
      <c r="G2" s="45"/>
      <c r="H2" s="45"/>
    </row>
    <row r="3" spans="2:8" ht="17.25" thickTop="1" thickBot="1" x14ac:dyDescent="0.3">
      <c r="B3" s="124" t="s">
        <v>117</v>
      </c>
      <c r="C3" s="136">
        <f>SUM(C4+C8+C9+C10)</f>
        <v>0</v>
      </c>
    </row>
    <row r="4" spans="2:8" ht="16.5" thickBot="1" x14ac:dyDescent="0.3">
      <c r="B4" s="125" t="s">
        <v>118</v>
      </c>
      <c r="C4" s="137">
        <f>SUM(C5:C7)</f>
        <v>0</v>
      </c>
    </row>
    <row r="5" spans="2:8" x14ac:dyDescent="0.25">
      <c r="B5" s="126" t="s">
        <v>119</v>
      </c>
      <c r="C5" s="85"/>
      <c r="D5" s="83"/>
      <c r="E5" s="83"/>
      <c r="F5" s="83"/>
      <c r="G5" s="83"/>
      <c r="H5" s="83"/>
    </row>
    <row r="6" spans="2:8" x14ac:dyDescent="0.25">
      <c r="B6" s="127" t="s">
        <v>120</v>
      </c>
      <c r="C6" s="85"/>
      <c r="D6" s="83"/>
      <c r="E6" s="83"/>
      <c r="F6" s="83"/>
      <c r="G6" s="83"/>
      <c r="H6" s="83"/>
    </row>
    <row r="7" spans="2:8" ht="16.5" thickBot="1" x14ac:dyDescent="0.3">
      <c r="B7" s="128" t="s">
        <v>121</v>
      </c>
      <c r="C7" s="86"/>
      <c r="D7" s="83"/>
      <c r="E7" s="83"/>
      <c r="F7" s="83"/>
      <c r="G7" s="83"/>
      <c r="H7" s="83"/>
    </row>
    <row r="8" spans="2:8" ht="17.25" thickTop="1" thickBot="1" x14ac:dyDescent="0.3">
      <c r="B8" s="129" t="s">
        <v>122</v>
      </c>
      <c r="C8" s="123"/>
      <c r="D8" s="83"/>
      <c r="E8" s="83"/>
      <c r="F8" s="83"/>
      <c r="G8" s="83"/>
      <c r="H8" s="83"/>
    </row>
    <row r="9" spans="2:8" ht="17.25" thickTop="1" thickBot="1" x14ac:dyDescent="0.3">
      <c r="B9" s="129" t="s">
        <v>123</v>
      </c>
      <c r="C9" s="123"/>
      <c r="D9" s="83"/>
      <c r="E9" s="83"/>
      <c r="F9" s="83"/>
      <c r="G9" s="83"/>
      <c r="H9" s="83"/>
    </row>
    <row r="10" spans="2:8" ht="17.25" thickTop="1" thickBot="1" x14ac:dyDescent="0.3">
      <c r="B10" s="130" t="s">
        <v>124</v>
      </c>
      <c r="C10" s="123"/>
      <c r="D10" s="83"/>
      <c r="E10" s="83"/>
      <c r="F10" s="83"/>
      <c r="G10" s="83"/>
      <c r="H10" s="83"/>
    </row>
    <row r="11" spans="2:8" ht="17.25" thickTop="1" thickBot="1" x14ac:dyDescent="0.3">
      <c r="B11" s="131"/>
      <c r="C11" s="87"/>
      <c r="D11" s="83"/>
      <c r="E11" s="83"/>
      <c r="F11" s="83"/>
      <c r="G11" s="83"/>
      <c r="H11" s="83"/>
    </row>
    <row r="12" spans="2:8" ht="17.25" thickTop="1" thickBot="1" x14ac:dyDescent="0.3">
      <c r="B12" s="132" t="s">
        <v>125</v>
      </c>
      <c r="C12" s="88"/>
      <c r="D12" s="83"/>
      <c r="E12" s="83"/>
      <c r="F12" s="83"/>
      <c r="G12" s="83"/>
      <c r="H12" s="83"/>
    </row>
    <row r="13" spans="2:8" ht="17.25" thickTop="1" thickBot="1" x14ac:dyDescent="0.3">
      <c r="B13" s="132" t="s">
        <v>126</v>
      </c>
      <c r="C13" s="88"/>
      <c r="D13" s="83"/>
      <c r="E13" s="83"/>
      <c r="F13" s="83"/>
      <c r="G13" s="83"/>
      <c r="H13" s="83"/>
    </row>
    <row r="14" spans="2:8" ht="17.25" thickTop="1" thickBot="1" x14ac:dyDescent="0.3">
      <c r="B14" s="132" t="s">
        <v>127</v>
      </c>
      <c r="C14" s="88"/>
      <c r="D14" s="83"/>
      <c r="E14" s="83"/>
      <c r="F14" s="83"/>
      <c r="G14" s="83"/>
      <c r="H14" s="83"/>
    </row>
    <row r="15" spans="2:8" ht="16.5" thickTop="1" x14ac:dyDescent="0.25">
      <c r="B15" s="133"/>
      <c r="C15" s="89"/>
      <c r="D15" s="83"/>
      <c r="E15" s="83"/>
      <c r="F15" s="83"/>
      <c r="G15" s="83"/>
      <c r="H15" s="83"/>
    </row>
    <row r="16" spans="2:8" ht="16.5" thickBot="1" x14ac:dyDescent="0.3">
      <c r="B16" s="133"/>
      <c r="C16" s="89"/>
      <c r="D16" s="83"/>
      <c r="E16" s="83"/>
      <c r="F16" s="83"/>
      <c r="G16" s="83"/>
      <c r="H16" s="83"/>
    </row>
    <row r="17" spans="2:8" ht="43.9" customHeight="1" thickTop="1" thickBot="1" x14ac:dyDescent="0.3">
      <c r="B17" s="134" t="s">
        <v>128</v>
      </c>
      <c r="C17" s="166"/>
      <c r="D17" s="167"/>
      <c r="E17" s="167"/>
      <c r="F17" s="167"/>
      <c r="G17" s="167"/>
      <c r="H17" s="168"/>
    </row>
    <row r="18" spans="2:8" ht="17.25" thickTop="1" thickBot="1" x14ac:dyDescent="0.3">
      <c r="B18" s="135"/>
      <c r="C18" s="89"/>
      <c r="D18" s="83"/>
      <c r="E18" s="83"/>
      <c r="F18" s="83"/>
      <c r="G18" s="83"/>
      <c r="H18" s="83"/>
    </row>
    <row r="19" spans="2:8" ht="45.2" customHeight="1" thickTop="1" thickBot="1" x14ac:dyDescent="0.3">
      <c r="B19" s="134" t="s">
        <v>129</v>
      </c>
      <c r="C19" s="166"/>
      <c r="D19" s="167"/>
      <c r="E19" s="167"/>
      <c r="F19" s="167"/>
      <c r="G19" s="167"/>
      <c r="H19" s="168"/>
    </row>
    <row r="20" spans="2:8" ht="16.5" thickTop="1" x14ac:dyDescent="0.25"/>
  </sheetData>
  <sheetProtection algorithmName="SHA-512" hashValue="c1JRJGsmW8/+mNB5nrBu45Ex47BFmOjrGNbTF1kOGecHRsAlmWP9D+XZFQ1VhsxJV0vkY8MzlfcsjCdhDunXcg==" saltValue="4uCRmnSfByr2xIRQ5IZrXA==" spinCount="100000" sheet="1" objects="1" scenarios="1"/>
  <mergeCells count="3">
    <mergeCell ref="B1:C1"/>
    <mergeCell ref="C17:H17"/>
    <mergeCell ref="C19:H19"/>
  </mergeCells>
  <dataValidations xWindow="698" yWindow="572" count="2">
    <dataValidation type="textLength" operator="lessThanOrEqual" allowBlank="1" showInputMessage="1" showErrorMessage="1" errorTitle="TEXTO LIMITADO" error="Ha superado el máximo número de caracteres permitido. Máximo 250 caracteres incluidos espacios en blanco._x000a_Por favor vuelva a intentarlo_x000a_Gracias" promptTitle="TEXTO LIMITADO" prompt="250 caracteres incluidos espacios en blanco." sqref="C17:H17 C65553:H65553 C131089:H131089 C196625:H196625 C262161:H262161 C327697:H327697 C393233:H393233 C458769:H458769 C524305:H524305 C589841:H589841 C655377:H655377 C720913:H720913 C786449:H786449 C851985:H851985 C917521:H917521 C983057:H983057 C19:H19 C65555:H65555 C131091:H131091 C196627:H196627 C262163:H262163 C327699:H327699 C393235:H393235 C458771:H458771 C524307:H524307 C589843:H589843 C655379:H655379 C720915:H720915 C786451:H786451 C851987:H851987 C917523:H917523 C983059:H983059" xr:uid="{00000000-0002-0000-0400-000000000000}">
      <formula1>250</formula1>
    </dataValidation>
    <dataValidation type="decimal" allowBlank="1" showInputMessage="1" showErrorMessage="1" errorTitle="Valor numérico" error="Por favor._x000a_Debe introducir un valor númérico" promptTitle="Valor numérico" prompt="Solamente admite un valor numérico" sqref="C12:C14 C65548:C65550 C131084:C131086 C196620:C196622 C262156:C262158 C327692:C327694 C393228:C393230 C458764:C458766 C524300:C524302 C589836:C589838 C655372:C655374 C720908:C720910 C786444:C786446 C851980:C851982 C917516:C917518 C983052:C983054 C5:C10 C65541:C65546 C131077:C131082 C196613:C196618 C262149:C262154 C327685:C327690 C393221:C393226 C458757:C458762 C524293:C524298 C589829:C589834 C655365:C655370 C720901:C720906 C786437:C786442 C851973:C851978 C917509:C917514 C983045:C983050" xr:uid="{00000000-0002-0000-0400-000001000000}">
      <formula1>-10000000</formula1>
      <formula2>10000000</formula2>
    </dataValidation>
  </dataValidations>
  <pageMargins left="0.7" right="0.7" top="0.75" bottom="0.75" header="0.3" footer="0.3"/>
  <ignoredErrors>
    <ignoredError sqref="C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K29"/>
  <sheetViews>
    <sheetView workbookViewId="0">
      <selection activeCell="D7" sqref="D7"/>
    </sheetView>
  </sheetViews>
  <sheetFormatPr baseColWidth="10" defaultColWidth="11.25" defaultRowHeight="15.75" x14ac:dyDescent="0.25"/>
  <cols>
    <col min="1" max="1" width="2.75" style="44" customWidth="1"/>
    <col min="2" max="2" width="49.625" style="60" customWidth="1"/>
    <col min="3" max="3" width="20.125" style="109" customWidth="1"/>
    <col min="4" max="4" width="16.25" style="60" customWidth="1"/>
    <col min="5" max="5" width="10" style="60" bestFit="1" customWidth="1"/>
    <col min="6" max="6" width="11" style="60" bestFit="1" customWidth="1"/>
    <col min="7" max="7" width="13.25" style="60" bestFit="1" customWidth="1"/>
    <col min="8" max="11" width="11.5" style="60"/>
    <col min="12" max="16384" width="11.25" style="44"/>
  </cols>
  <sheetData>
    <row r="1" spans="2:11" ht="54" customHeight="1" thickBot="1" x14ac:dyDescent="0.3">
      <c r="B1" s="169" t="s">
        <v>169</v>
      </c>
      <c r="C1" s="170"/>
      <c r="D1" s="45"/>
      <c r="E1" s="45"/>
      <c r="F1" s="45"/>
      <c r="G1" s="45"/>
      <c r="H1" s="45"/>
      <c r="I1" s="45"/>
      <c r="J1" s="45"/>
      <c r="K1" s="45"/>
    </row>
    <row r="2" spans="2:11" ht="20.25" thickTop="1" thickBot="1" x14ac:dyDescent="0.3">
      <c r="B2" s="43" t="s">
        <v>0</v>
      </c>
      <c r="C2" s="106"/>
      <c r="D2" s="45"/>
      <c r="E2" s="45"/>
      <c r="F2" s="45"/>
      <c r="G2" s="45"/>
      <c r="H2" s="45"/>
      <c r="I2" s="45"/>
      <c r="J2" s="45"/>
      <c r="K2" s="45"/>
    </row>
    <row r="3" spans="2:11" ht="17.25" thickTop="1" thickBot="1" x14ac:dyDescent="0.3">
      <c r="B3" s="93" t="s">
        <v>130</v>
      </c>
      <c r="C3" s="107">
        <f>SUM(C4:C9)</f>
        <v>0</v>
      </c>
      <c r="D3" s="91"/>
      <c r="E3" s="91"/>
      <c r="F3" s="91"/>
      <c r="G3" s="91"/>
      <c r="H3" s="91"/>
      <c r="I3" s="91"/>
      <c r="J3" s="91"/>
      <c r="K3" s="91"/>
    </row>
    <row r="4" spans="2:11" ht="16.5" thickTop="1" x14ac:dyDescent="0.25">
      <c r="B4" s="94" t="s">
        <v>131</v>
      </c>
      <c r="C4" s="104"/>
      <c r="D4" s="92"/>
      <c r="E4" s="92"/>
      <c r="F4" s="92"/>
      <c r="G4" s="92"/>
      <c r="H4" s="92"/>
      <c r="I4" s="92"/>
      <c r="J4" s="92"/>
      <c r="K4" s="92"/>
    </row>
    <row r="5" spans="2:11" x14ac:dyDescent="0.25">
      <c r="B5" s="95" t="s">
        <v>132</v>
      </c>
      <c r="C5" s="104"/>
      <c r="D5" s="92"/>
      <c r="E5" s="92"/>
      <c r="F5" s="92"/>
      <c r="G5" s="92"/>
      <c r="H5" s="92"/>
      <c r="I5" s="92"/>
      <c r="J5" s="92"/>
      <c r="K5" s="92"/>
    </row>
    <row r="6" spans="2:11" x14ac:dyDescent="0.25">
      <c r="B6" s="95" t="s">
        <v>133</v>
      </c>
      <c r="C6" s="104"/>
      <c r="D6" s="92"/>
      <c r="E6" s="92"/>
      <c r="F6" s="92"/>
      <c r="G6" s="92"/>
      <c r="H6" s="92"/>
      <c r="I6" s="92"/>
      <c r="J6" s="92"/>
      <c r="K6" s="92"/>
    </row>
    <row r="7" spans="2:11" x14ac:dyDescent="0.25">
      <c r="B7" s="95" t="s">
        <v>134</v>
      </c>
      <c r="C7" s="104"/>
      <c r="D7" s="92"/>
      <c r="E7" s="92"/>
      <c r="F7" s="92"/>
      <c r="G7" s="92"/>
      <c r="H7" s="92"/>
      <c r="I7" s="92"/>
      <c r="J7" s="92"/>
      <c r="K7" s="92"/>
    </row>
    <row r="8" spans="2:11" x14ac:dyDescent="0.25">
      <c r="B8" s="95" t="s">
        <v>135</v>
      </c>
      <c r="C8" s="104"/>
      <c r="D8" s="92"/>
      <c r="E8" s="92"/>
      <c r="F8" s="92"/>
      <c r="G8" s="92"/>
      <c r="H8" s="92"/>
      <c r="I8" s="92"/>
      <c r="J8" s="92"/>
      <c r="K8" s="92"/>
    </row>
    <row r="9" spans="2:11" ht="16.5" thickBot="1" x14ac:dyDescent="0.3">
      <c r="B9" s="96" t="s">
        <v>136</v>
      </c>
      <c r="C9" s="104"/>
      <c r="D9" s="92"/>
      <c r="E9" s="92"/>
      <c r="F9" s="92"/>
      <c r="G9" s="92"/>
      <c r="H9" s="92"/>
      <c r="I9" s="92"/>
      <c r="J9" s="92"/>
      <c r="K9" s="92"/>
    </row>
    <row r="10" spans="2:11" ht="17.25" thickTop="1" thickBot="1" x14ac:dyDescent="0.3">
      <c r="B10" s="93" t="s">
        <v>137</v>
      </c>
      <c r="C10" s="107">
        <f>SUM(C11:C16)</f>
        <v>0</v>
      </c>
      <c r="D10" s="91"/>
      <c r="E10" s="91"/>
      <c r="F10" s="91"/>
      <c r="G10" s="91"/>
      <c r="H10" s="91"/>
      <c r="I10" s="91"/>
      <c r="J10" s="91"/>
      <c r="K10" s="91"/>
    </row>
    <row r="11" spans="2:11" ht="16.5" thickTop="1" x14ac:dyDescent="0.25">
      <c r="B11" s="94" t="s">
        <v>131</v>
      </c>
      <c r="C11" s="104"/>
      <c r="D11" s="92"/>
      <c r="E11" s="92"/>
      <c r="F11" s="92"/>
      <c r="G11" s="92"/>
      <c r="H11" s="92"/>
      <c r="I11" s="92"/>
      <c r="J11" s="92"/>
      <c r="K11" s="92"/>
    </row>
    <row r="12" spans="2:11" x14ac:dyDescent="0.25">
      <c r="B12" s="95" t="s">
        <v>132</v>
      </c>
      <c r="C12" s="104"/>
      <c r="D12" s="92"/>
      <c r="E12" s="92"/>
      <c r="F12" s="92"/>
      <c r="G12" s="92"/>
      <c r="H12" s="92"/>
      <c r="I12" s="92"/>
      <c r="J12" s="92"/>
      <c r="K12" s="92"/>
    </row>
    <row r="13" spans="2:11" x14ac:dyDescent="0.25">
      <c r="B13" s="95" t="s">
        <v>133</v>
      </c>
      <c r="C13" s="104"/>
      <c r="D13" s="92"/>
      <c r="E13" s="92"/>
      <c r="F13" s="92"/>
      <c r="G13" s="92"/>
      <c r="H13" s="92"/>
      <c r="I13" s="92"/>
      <c r="J13" s="92"/>
      <c r="K13" s="92"/>
    </row>
    <row r="14" spans="2:11" x14ac:dyDescent="0.25">
      <c r="B14" s="95" t="s">
        <v>134</v>
      </c>
      <c r="C14" s="104"/>
      <c r="D14" s="92"/>
      <c r="E14" s="92"/>
      <c r="F14" s="92"/>
      <c r="G14" s="92"/>
      <c r="H14" s="92"/>
      <c r="I14" s="92"/>
      <c r="J14" s="92"/>
      <c r="K14" s="92"/>
    </row>
    <row r="15" spans="2:11" x14ac:dyDescent="0.25">
      <c r="B15" s="95" t="s">
        <v>135</v>
      </c>
      <c r="C15" s="104"/>
      <c r="D15" s="92"/>
      <c r="E15" s="92"/>
      <c r="F15" s="92"/>
      <c r="G15" s="92"/>
      <c r="H15" s="92"/>
      <c r="I15" s="92"/>
      <c r="J15" s="92"/>
      <c r="K15" s="92"/>
    </row>
    <row r="16" spans="2:11" ht="16.5" thickBot="1" x14ac:dyDescent="0.3">
      <c r="B16" s="96" t="s">
        <v>136</v>
      </c>
      <c r="C16" s="104"/>
      <c r="D16" s="92"/>
      <c r="E16" s="92"/>
      <c r="F16" s="92"/>
      <c r="G16" s="92"/>
      <c r="H16" s="92"/>
      <c r="I16" s="92"/>
      <c r="J16" s="92"/>
      <c r="K16" s="92"/>
    </row>
    <row r="17" spans="2:11" ht="17.25" thickTop="1" thickBot="1" x14ac:dyDescent="0.3">
      <c r="B17" s="93" t="s">
        <v>138</v>
      </c>
      <c r="C17" s="107">
        <f>SUM(C18:C20)</f>
        <v>0</v>
      </c>
      <c r="D17" s="91"/>
      <c r="E17" s="91"/>
      <c r="F17" s="91"/>
      <c r="G17" s="91"/>
      <c r="H17" s="91"/>
      <c r="I17" s="91"/>
      <c r="J17" s="91"/>
      <c r="K17" s="91"/>
    </row>
    <row r="18" spans="2:11" ht="16.5" thickTop="1" x14ac:dyDescent="0.25">
      <c r="B18" s="94" t="s">
        <v>139</v>
      </c>
      <c r="C18" s="104"/>
      <c r="D18" s="92"/>
      <c r="E18" s="92"/>
      <c r="F18" s="92"/>
      <c r="G18" s="92"/>
      <c r="H18" s="92"/>
      <c r="I18" s="92"/>
      <c r="J18" s="92"/>
      <c r="K18" s="92"/>
    </row>
    <row r="19" spans="2:11" x14ac:dyDescent="0.25">
      <c r="B19" s="95" t="s">
        <v>140</v>
      </c>
      <c r="C19" s="104"/>
      <c r="D19" s="92"/>
      <c r="E19" s="92"/>
      <c r="F19" s="92"/>
      <c r="G19" s="92"/>
      <c r="H19" s="92"/>
      <c r="I19" s="92"/>
      <c r="J19" s="92"/>
      <c r="K19" s="92"/>
    </row>
    <row r="20" spans="2:11" ht="16.5" thickBot="1" x14ac:dyDescent="0.3">
      <c r="B20" s="96" t="s">
        <v>141</v>
      </c>
      <c r="C20" s="104"/>
      <c r="D20" s="92"/>
      <c r="E20" s="92"/>
      <c r="F20" s="92"/>
      <c r="G20" s="92"/>
      <c r="H20" s="92"/>
      <c r="I20" s="92"/>
      <c r="J20" s="92"/>
      <c r="K20" s="92"/>
    </row>
    <row r="21" spans="2:11" ht="17.25" thickTop="1" thickBot="1" x14ac:dyDescent="0.3">
      <c r="B21" s="93" t="s">
        <v>142</v>
      </c>
      <c r="C21" s="107">
        <f>SUM(C22:C26)</f>
        <v>0</v>
      </c>
      <c r="D21" s="91"/>
      <c r="E21" s="91"/>
      <c r="F21" s="91"/>
      <c r="G21" s="91"/>
      <c r="H21" s="91"/>
      <c r="I21" s="91"/>
      <c r="J21" s="91"/>
      <c r="K21" s="91"/>
    </row>
    <row r="22" spans="2:11" ht="16.5" thickTop="1" x14ac:dyDescent="0.25">
      <c r="B22" s="94" t="s">
        <v>143</v>
      </c>
      <c r="C22" s="104"/>
      <c r="D22" s="92"/>
      <c r="E22" s="92"/>
      <c r="F22" s="92"/>
      <c r="G22" s="92"/>
      <c r="H22" s="92"/>
      <c r="I22" s="92"/>
      <c r="J22" s="92"/>
      <c r="K22" s="92"/>
    </row>
    <row r="23" spans="2:11" x14ac:dyDescent="0.25">
      <c r="B23" s="95" t="s">
        <v>144</v>
      </c>
      <c r="C23" s="104"/>
      <c r="D23" s="92"/>
      <c r="E23" s="92"/>
      <c r="F23" s="92"/>
      <c r="G23" s="92"/>
      <c r="H23" s="92"/>
      <c r="I23" s="92"/>
      <c r="J23" s="92"/>
      <c r="K23" s="92"/>
    </row>
    <row r="24" spans="2:11" x14ac:dyDescent="0.25">
      <c r="B24" s="95" t="s">
        <v>145</v>
      </c>
      <c r="C24" s="104"/>
      <c r="D24" s="92"/>
      <c r="E24" s="92"/>
      <c r="F24" s="92"/>
      <c r="G24" s="92"/>
      <c r="H24" s="92"/>
      <c r="I24" s="92"/>
      <c r="J24" s="92"/>
      <c r="K24" s="92"/>
    </row>
    <row r="25" spans="2:11" x14ac:dyDescent="0.25">
      <c r="B25" s="95" t="s">
        <v>146</v>
      </c>
      <c r="C25" s="104"/>
      <c r="D25" s="92"/>
      <c r="E25" s="92"/>
      <c r="F25" s="92"/>
      <c r="G25" s="92"/>
      <c r="H25" s="92"/>
      <c r="I25" s="92"/>
      <c r="J25" s="92"/>
      <c r="K25" s="92"/>
    </row>
    <row r="26" spans="2:11" ht="16.5" thickBot="1" x14ac:dyDescent="0.3">
      <c r="B26" s="97" t="s">
        <v>147</v>
      </c>
      <c r="C26" s="105"/>
      <c r="D26" s="92"/>
      <c r="E26" s="92"/>
      <c r="F26" s="92"/>
      <c r="G26" s="92"/>
      <c r="H26" s="92"/>
      <c r="I26" s="92"/>
      <c r="J26" s="92"/>
      <c r="K26" s="92"/>
    </row>
    <row r="27" spans="2:11" ht="22.5" thickTop="1" thickBot="1" x14ac:dyDescent="0.3">
      <c r="B27" s="98"/>
      <c r="C27" s="108"/>
    </row>
    <row r="28" spans="2:11" ht="48" customHeight="1" thickTop="1" thickBot="1" x14ac:dyDescent="0.3">
      <c r="B28" s="93" t="s">
        <v>148</v>
      </c>
      <c r="C28" s="171"/>
      <c r="D28" s="172"/>
      <c r="E28" s="172"/>
      <c r="F28" s="172"/>
      <c r="G28" s="172"/>
      <c r="H28" s="172"/>
      <c r="I28" s="173"/>
      <c r="J28" s="91"/>
      <c r="K28" s="91"/>
    </row>
    <row r="29" spans="2:11" ht="16.5" thickTop="1" x14ac:dyDescent="0.25">
      <c r="B29" s="99"/>
    </row>
  </sheetData>
  <sheetProtection algorithmName="SHA-512" hashValue="wVG0F7msmEYlQZFa5cuscV9zi2IVPF0iHsI9VIdOp7Y2pz9XMdtoZ3C4Jm5JchEayOA6p3WZNqhOfA00ld0e7A==" saltValue="YyvFa8RVkFOIOtZwDIU7Sg==" spinCount="100000" sheet="1" objects="1" scenarios="1"/>
  <mergeCells count="2">
    <mergeCell ref="B1:C1"/>
    <mergeCell ref="C28:I28"/>
  </mergeCells>
  <dataValidations count="2">
    <dataValidation type="textLength" operator="lessThanOrEqual" allowBlank="1" showInputMessage="1" showErrorMessage="1" errorTitle="TEXTO LIMITADO" error="Ha superado el máximo número de caracteres permitido. Máximo 250 caracteres incluidos espacios en blanco._x000a_Por favor vuelva a intentarlo_x000a_Gracias" promptTitle="TEXTO LIMITADO" prompt="250 caracteres incluidos espacios en blanco." sqref="C28:I28 C65564:I65564 C131100:I131100 C196636:I196636 C262172:I262172 C327708:I327708 C393244:I393244 C458780:I458780 C524316:I524316 C589852:I589852 C655388:I655388 C720924:I720924 C786460:I786460 C851996:I851996 C917532:I917532 C983068:I983068" xr:uid="{00000000-0002-0000-0500-000000000000}">
      <formula1>250</formula1>
    </dataValidation>
    <dataValidation type="decimal" allowBlank="1" showInputMessage="1" showErrorMessage="1" errorTitle="Valor numérico" error="Por favor._x000a_Debe introducir un valor númérico" promptTitle="Valor numérico" prompt="Solamente admite un valor numérico" sqref="C4:C9 C65540:C65545 C131076:C131081 C196612:C196617 C262148:C262153 C327684:C327689 C393220:C393225 C458756:C458761 C524292:C524297 C589828:C589833 C655364:C655369 C720900:C720905 C786436:C786441 C851972:C851977 C917508:C917513 C983044:C983049 C22:C26 C65558:C65562 C131094:C131098 C196630:C196634 C262166:C262170 C327702:C327706 C393238:C393242 C458774:C458778 C524310:C524314 C589846:C589850 C655382:C655386 C720918:C720922 C786454:C786458 C851990:C851994 C917526:C917530 C983062:C983066 C11:C16 C65547:C65552 C131083:C131088 C196619:C196624 C262155:C262160 C327691:C327696 C393227:C393232 C458763:C458768 C524299:C524304 C589835:C589840 C655371:C655376 C720907:C720912 C786443:C786448 C851979:C851984 C917515:C917520 C983051:C983056 C18:C20 C65554:C65556 C131090:C131092 C196626:C196628 C262162:C262164 C327698:C327700 C393234:C393236 C458770:C458772 C524306:C524308 C589842:C589844 C655378:C655380 C720914:C720916 C786450:C786452 C851986:C851988 C917522:C917524 C983058:C983060" xr:uid="{00000000-0002-0000-0500-000001000000}">
      <formula1>-10000000</formula1>
      <formula2>10000000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C7"/>
  <sheetViews>
    <sheetView zoomScale="98" zoomScaleNormal="98" workbookViewId="0">
      <selection activeCell="C7" sqref="C7"/>
    </sheetView>
  </sheetViews>
  <sheetFormatPr baseColWidth="10" defaultRowHeight="15.75" x14ac:dyDescent="0.25"/>
  <cols>
    <col min="1" max="1" width="2" customWidth="1"/>
    <col min="2" max="2" width="71.5" style="1" customWidth="1"/>
    <col min="3" max="3" width="36.75" style="111" customWidth="1"/>
  </cols>
  <sheetData>
    <row r="1" spans="2:3" ht="43.15" customHeight="1" thickBot="1" x14ac:dyDescent="0.3">
      <c r="B1" s="169" t="s">
        <v>170</v>
      </c>
      <c r="C1" s="174"/>
    </row>
    <row r="2" spans="2:3" ht="20.25" thickTop="1" thickBot="1" x14ac:dyDescent="0.3">
      <c r="B2" s="26" t="s">
        <v>0</v>
      </c>
      <c r="C2" s="110"/>
    </row>
    <row r="3" spans="2:3" ht="16.5" thickTop="1" x14ac:dyDescent="0.25">
      <c r="B3" s="27" t="s">
        <v>149</v>
      </c>
      <c r="C3" s="100">
        <v>3</v>
      </c>
    </row>
    <row r="4" spans="2:3" ht="16.5" thickBot="1" x14ac:dyDescent="0.3">
      <c r="B4" s="28" t="s">
        <v>150</v>
      </c>
      <c r="C4" s="101">
        <v>25</v>
      </c>
    </row>
    <row r="5" spans="2:3" ht="16.5" thickTop="1" x14ac:dyDescent="0.25">
      <c r="B5" s="29" t="s">
        <v>151</v>
      </c>
      <c r="C5" s="102">
        <v>1</v>
      </c>
    </row>
    <row r="6" spans="2:3" ht="16.5" thickBot="1" x14ac:dyDescent="0.3">
      <c r="B6" s="28" t="s">
        <v>152</v>
      </c>
      <c r="C6" s="103">
        <v>10</v>
      </c>
    </row>
    <row r="7" spans="2:3" ht="16.5" thickTop="1" x14ac:dyDescent="0.25"/>
  </sheetData>
  <sheetProtection algorithmName="SHA-512" hashValue="8lWerHCUz/KHAxI6gn+UglR9TzAPRLn+ZJVYu2B3JMsKM0ihWy2KmypLTT0IWVTcY6vsdGnhvdpVHr2ZOWr2Zw==" saltValue="3iHcf/OYy9OWJAF0Pg1FbQ==" spinCount="100000" sheet="1" objects="1" scenarios="1"/>
  <mergeCells count="1">
    <mergeCell ref="B1:C1"/>
  </mergeCells>
  <dataValidations count="1">
    <dataValidation type="decimal" allowBlank="1" showInputMessage="1" showErrorMessage="1" errorTitle="Valor numérico" error="Por favor._x000a_Debe introducir un valor númérico" promptTitle="Valor numérico" prompt="Solamente admite un valor numérico" sqref="C3:C6 C65539:C65542 C131075:C131078 C196611:C196614 C262147:C262150 C327683:C327686 C393219:C393222 C458755:C458758 C524291:C524294 C589827:C589830 C655363:C655366 C720899:C720902 C786435:C786438 C851971:C851974 C917507:C917510 C983043:C983046" xr:uid="{00000000-0002-0000-0600-000000000000}">
      <formula1>-10000000</formula1>
      <formula2>10000000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5"/>
  <sheetViews>
    <sheetView workbookViewId="0">
      <selection activeCell="C3" sqref="C3"/>
    </sheetView>
  </sheetViews>
  <sheetFormatPr baseColWidth="10" defaultRowHeight="15.75" x14ac:dyDescent="0.25"/>
  <cols>
    <col min="1" max="1" width="2" customWidth="1"/>
    <col min="2" max="2" width="71.5" style="1" customWidth="1"/>
    <col min="3" max="3" width="36.75" style="111" customWidth="1"/>
  </cols>
  <sheetData>
    <row r="1" spans="2:3" ht="43.15" customHeight="1" thickBot="1" x14ac:dyDescent="0.3">
      <c r="B1" s="169" t="s">
        <v>171</v>
      </c>
      <c r="C1" s="174"/>
    </row>
    <row r="2" spans="2:3" ht="20.25" thickTop="1" thickBot="1" x14ac:dyDescent="0.3">
      <c r="B2" s="26" t="s">
        <v>0</v>
      </c>
      <c r="C2" s="110"/>
    </row>
    <row r="3" spans="2:3" ht="16.5" thickTop="1" x14ac:dyDescent="0.25">
      <c r="B3" s="29" t="s">
        <v>160</v>
      </c>
      <c r="C3" s="100"/>
    </row>
    <row r="4" spans="2:3" ht="16.5" thickBot="1" x14ac:dyDescent="0.3">
      <c r="B4" s="28" t="s">
        <v>161</v>
      </c>
      <c r="C4" s="103"/>
    </row>
    <row r="5" spans="2:3" ht="16.5" thickTop="1" x14ac:dyDescent="0.25"/>
  </sheetData>
  <sheetProtection algorithmName="SHA-512" hashValue="clu3laOCr4TSPBV8why0Bon09dG/N7j6ZYJjFMJ3bKDubS55oPJCCxNcakRky1GNhv/lThz+ZMouglmsxeqRzw==" saltValue="FcYH0kTdlGgZ0shEMxroVw==" spinCount="100000" sheet="1" objects="1" scenarios="1"/>
  <mergeCells count="1">
    <mergeCell ref="B1:C1"/>
  </mergeCells>
  <dataValidations count="1">
    <dataValidation type="decimal" allowBlank="1" showInputMessage="1" showErrorMessage="1" errorTitle="Valor numérico" error="Por favor._x000a_Debe introducir un valor númérico" promptTitle="Valor numérico" prompt="Solamente admite un valor numérico" sqref="C983038:C983041 C65534:C65537 C131070:C131073 C196606:C196609 C262142:C262145 C327678:C327681 C393214:C393217 C458750:C458753 C524286:C524289 C589822:C589825 C655358:C655361 C720894:C720897 C786430:C786433 C851966:C851969 C917502:C917505 C3:C4" xr:uid="{00000000-0002-0000-0700-000000000000}">
      <formula1>-10000000</formula1>
      <formula2>10000000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2:G17"/>
  <sheetViews>
    <sheetView tabSelected="1" workbookViewId="0">
      <selection activeCell="G13" sqref="G13"/>
    </sheetView>
  </sheetViews>
  <sheetFormatPr baseColWidth="10" defaultRowHeight="15.75" x14ac:dyDescent="0.25"/>
  <cols>
    <col min="1" max="1" width="24.5" style="6" customWidth="1"/>
    <col min="2" max="2" width="22.125" style="5" customWidth="1"/>
    <col min="3" max="3" width="25.625" style="5" customWidth="1"/>
    <col min="4" max="4" width="20.75" style="5" customWidth="1"/>
    <col min="5" max="5" width="22.625" style="5" customWidth="1"/>
    <col min="6" max="6" width="21.75" style="5" customWidth="1"/>
    <col min="7" max="7" width="22.25" style="5" customWidth="1"/>
  </cols>
  <sheetData>
    <row r="2" spans="1:7" x14ac:dyDescent="0.25">
      <c r="A2" s="30" t="s">
        <v>172</v>
      </c>
      <c r="B2" s="7"/>
    </row>
    <row r="4" spans="1:7" x14ac:dyDescent="0.25">
      <c r="B4" s="31" t="s">
        <v>153</v>
      </c>
      <c r="C4" s="31" t="s">
        <v>154</v>
      </c>
      <c r="D4" s="32" t="s">
        <v>155</v>
      </c>
      <c r="E4" s="31" t="s">
        <v>156</v>
      </c>
      <c r="F4" s="31" t="s">
        <v>157</v>
      </c>
      <c r="G4" s="31" t="s">
        <v>158</v>
      </c>
    </row>
    <row r="5" spans="1:7" x14ac:dyDescent="0.25">
      <c r="A5" s="37">
        <v>45292</v>
      </c>
      <c r="B5" s="33">
        <v>2</v>
      </c>
      <c r="C5" s="33">
        <v>0</v>
      </c>
      <c r="D5" s="33">
        <v>2</v>
      </c>
      <c r="E5" s="33"/>
      <c r="F5" s="33">
        <v>130</v>
      </c>
      <c r="G5" s="34">
        <v>8656.48</v>
      </c>
    </row>
    <row r="6" spans="1:7" x14ac:dyDescent="0.25">
      <c r="A6" s="37">
        <v>45323</v>
      </c>
      <c r="B6" s="7">
        <v>2</v>
      </c>
      <c r="C6" s="7">
        <v>0</v>
      </c>
      <c r="D6" s="7">
        <v>1</v>
      </c>
      <c r="E6" s="7"/>
      <c r="F6" s="7">
        <v>144</v>
      </c>
      <c r="G6" s="8">
        <v>9180.5</v>
      </c>
    </row>
    <row r="7" spans="1:7" x14ac:dyDescent="0.25">
      <c r="A7" s="37">
        <v>45352</v>
      </c>
      <c r="B7" s="33">
        <v>1</v>
      </c>
      <c r="C7" s="33">
        <v>0</v>
      </c>
      <c r="D7" s="33"/>
      <c r="E7" s="33"/>
      <c r="F7" s="33">
        <v>194</v>
      </c>
      <c r="G7" s="34">
        <v>14682.7</v>
      </c>
    </row>
    <row r="8" spans="1:7" x14ac:dyDescent="0.25">
      <c r="A8" s="37">
        <v>45383</v>
      </c>
      <c r="B8" s="7">
        <v>4</v>
      </c>
      <c r="C8" s="7">
        <v>0</v>
      </c>
      <c r="D8" s="7">
        <v>2</v>
      </c>
      <c r="E8" s="7"/>
      <c r="F8" s="7">
        <v>145</v>
      </c>
      <c r="G8" s="8">
        <v>13485.95</v>
      </c>
    </row>
    <row r="9" spans="1:7" x14ac:dyDescent="0.25">
      <c r="A9" s="37">
        <v>45413</v>
      </c>
      <c r="B9" s="33"/>
      <c r="C9" s="33">
        <v>0</v>
      </c>
      <c r="D9" s="33">
        <v>1</v>
      </c>
      <c r="E9" s="33"/>
      <c r="F9" s="33">
        <v>160</v>
      </c>
      <c r="G9" s="34">
        <v>19925.7</v>
      </c>
    </row>
    <row r="10" spans="1:7" x14ac:dyDescent="0.25">
      <c r="A10" s="37">
        <v>45444</v>
      </c>
      <c r="B10" s="7">
        <v>1</v>
      </c>
      <c r="C10" s="7">
        <v>0</v>
      </c>
      <c r="D10" s="7"/>
      <c r="E10" s="7"/>
      <c r="F10" s="7">
        <v>168</v>
      </c>
      <c r="G10" s="8">
        <v>12690.84</v>
      </c>
    </row>
    <row r="11" spans="1:7" x14ac:dyDescent="0.25">
      <c r="A11" s="37">
        <v>45474</v>
      </c>
      <c r="B11" s="33"/>
      <c r="C11" s="33">
        <v>0</v>
      </c>
      <c r="D11" s="33"/>
      <c r="E11" s="33"/>
      <c r="F11" s="33">
        <v>134</v>
      </c>
      <c r="G11" s="34">
        <v>13190.58</v>
      </c>
    </row>
    <row r="12" spans="1:7" x14ac:dyDescent="0.25">
      <c r="A12" s="37">
        <v>45505</v>
      </c>
      <c r="B12" s="7"/>
      <c r="C12" s="7">
        <v>0</v>
      </c>
      <c r="D12" s="7"/>
      <c r="E12" s="7"/>
      <c r="F12" s="7">
        <v>124</v>
      </c>
      <c r="G12" s="8">
        <v>9122.31</v>
      </c>
    </row>
    <row r="13" spans="1:7" x14ac:dyDescent="0.25">
      <c r="A13" s="37">
        <v>45536</v>
      </c>
      <c r="B13" s="33">
        <v>1</v>
      </c>
      <c r="C13" s="33">
        <v>0</v>
      </c>
      <c r="D13" s="33"/>
      <c r="E13" s="33"/>
      <c r="F13" s="33">
        <v>150</v>
      </c>
      <c r="G13" s="34">
        <v>17820.04</v>
      </c>
    </row>
    <row r="14" spans="1:7" x14ac:dyDescent="0.25">
      <c r="A14" s="37">
        <v>45566</v>
      </c>
      <c r="B14" s="7">
        <v>1</v>
      </c>
      <c r="C14" s="7">
        <v>0</v>
      </c>
      <c r="D14" s="7"/>
      <c r="E14" s="7"/>
      <c r="F14" s="7">
        <v>177</v>
      </c>
      <c r="G14" s="8">
        <v>13433.03</v>
      </c>
    </row>
    <row r="15" spans="1:7" x14ac:dyDescent="0.25">
      <c r="A15" s="37">
        <v>45597</v>
      </c>
      <c r="B15" s="33"/>
      <c r="C15" s="33">
        <v>0</v>
      </c>
      <c r="D15" s="33"/>
      <c r="E15" s="33"/>
      <c r="F15" s="33">
        <v>143</v>
      </c>
      <c r="G15" s="34">
        <v>10239.879999999999</v>
      </c>
    </row>
    <row r="16" spans="1:7" x14ac:dyDescent="0.25">
      <c r="A16" s="37">
        <v>45627</v>
      </c>
      <c r="B16" s="7">
        <v>1</v>
      </c>
      <c r="C16" s="7">
        <v>0</v>
      </c>
      <c r="D16" s="7">
        <v>2</v>
      </c>
      <c r="E16" s="7"/>
      <c r="F16" s="7">
        <v>118</v>
      </c>
      <c r="G16" s="8">
        <v>11855.4</v>
      </c>
    </row>
    <row r="17" spans="2:5" ht="67.5" x14ac:dyDescent="0.25">
      <c r="B17" s="35" t="s">
        <v>165</v>
      </c>
      <c r="C17" s="35" t="s">
        <v>164</v>
      </c>
      <c r="D17" s="35" t="s">
        <v>163</v>
      </c>
      <c r="E17" s="36" t="s">
        <v>162</v>
      </c>
    </row>
  </sheetData>
  <sheetProtection algorithmName="SHA-512" hashValue="wRt8waC8X/3q+leSo4aBFLOEAZ5/htEqOT/AfKAe1FtF6NzsYImkTfGWZU2DGMSDKW6X1JbKXLERzvGgaVW3bQ==" saltValue="5Y+xbd7tVqR23kG+nNfJw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Cuentas PyG</vt:lpstr>
      <vt:lpstr>Sueldos Plantilla</vt:lpstr>
      <vt:lpstr>Retribuciones cargos</vt:lpstr>
      <vt:lpstr>Actividad de visado</vt:lpstr>
      <vt:lpstr>Quejas y reclamaciones</vt:lpstr>
      <vt:lpstr>Sanciones</vt:lpstr>
      <vt:lpstr>Formación Presencial</vt:lpstr>
      <vt:lpstr>Webinars</vt:lpstr>
      <vt:lpstr>Datos estadísticos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alexandra.rangel@alumnos.upm.es</dc:creator>
  <cp:lastModifiedBy>Usuario de Windows</cp:lastModifiedBy>
  <cp:lastPrinted>2025-02-12T11:20:03Z</cp:lastPrinted>
  <dcterms:created xsi:type="dcterms:W3CDTF">2021-04-06T09:21:56Z</dcterms:created>
  <dcterms:modified xsi:type="dcterms:W3CDTF">2025-04-03T08:42:04Z</dcterms:modified>
</cp:coreProperties>
</file>